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55" tabRatio="807" activeTab="0"/>
  </bookViews>
  <sheets>
    <sheet name="Technical Form EE-EAes (V.2)" sheetId="1" r:id="rId1"/>
    <sheet name="Part 1(A)" sheetId="2" state="veryHidden" r:id="rId2"/>
    <sheet name="Part 1(B)(I)" sheetId="3" state="veryHidden" r:id="rId3"/>
    <sheet name="Part 1(B)(II)(1)(a)(i)" sheetId="4" state="veryHidden" r:id="rId4"/>
    <sheet name="Part 1(B)(II)(1)(a)(ii)" sheetId="5" state="veryHidden" r:id="rId5"/>
    <sheet name="Part 1(B)(II)(1)(b) - (2)" sheetId="6" state="veryHidden" r:id="rId6"/>
    <sheet name="Part 1(B)(II)(3) - (5)" sheetId="7" state="veryHidden" r:id="rId7"/>
    <sheet name="Part 2" sheetId="8" state="veryHidden" r:id="rId8"/>
    <sheet name="Part 3" sheetId="9" state="veryHidden" r:id="rId9"/>
    <sheet name="Remarks" sheetId="10" state="veryHidden" r:id="rId10"/>
    <sheet name="Code" sheetId="11" state="veryHidden" r:id="rId11"/>
  </sheets>
  <definedNames>
    <definedName name="_xlfn.GAMMA.DIST" hidden="1">#NAME?</definedName>
    <definedName name="AHUPowerSupplyAcc">'Code'!$B$2:$B$4</definedName>
    <definedName name="BuildingType">'Code'!$A$2:$A$4</definedName>
    <definedName name="_xlnm.Print_Area" localSheetId="0">'Technical Form EE-EAes (V.2)'!$A$1:$M$17</definedName>
  </definedNames>
  <calcPr fullCalcOnLoad="1"/>
</workbook>
</file>

<file path=xl/sharedStrings.xml><?xml version="1.0" encoding="utf-8"?>
<sst xmlns="http://schemas.openxmlformats.org/spreadsheetml/2006/main" count="514" uniqueCount="368">
  <si>
    <t>Address of Building</t>
  </si>
  <si>
    <t>This Executive Summary (technical form EE-EAes) forms part of the report (EA report) of the energy audit carried out under the Buildings Energy Efficiency Ordinance (Cap 610), for the building hereinafter cited, and consists of the following parts :</t>
  </si>
  <si>
    <t>Part 1 – Administrative Information &amp; Building Characteristics</t>
  </si>
  <si>
    <t>(A)  Administrative Information</t>
  </si>
  <si>
    <t>(B)  Building Characteristics</t>
  </si>
  <si>
    <t>(I)  Building Type, Usage &amp; Operation</t>
  </si>
  <si>
    <t>(II) Central Building Services Installation (CBSI)</t>
  </si>
  <si>
    <t>Part 2 – Historical Energy Consumption Analysis</t>
  </si>
  <si>
    <t>Part 3 – Energy Management Opportunities (EMO)</t>
  </si>
  <si>
    <t>This form also provides an itemized framework for the REA to collect essential information, such that he/she can gain better insight to the building’s characteristics, operation and its central building services installation (CBSI) and be more effective in identifying energy management opportunities (EMO).</t>
  </si>
  <si>
    <t>(EAC Clause 8.1)</t>
  </si>
  <si>
    <r>
      <t xml:space="preserve">Name of Building </t>
    </r>
    <r>
      <rPr>
        <b/>
        <vertAlign val="superscript"/>
        <sz val="14"/>
        <color indexed="8"/>
        <rFont val="Frutiger Light"/>
        <family val="0"/>
      </rPr>
      <t>^1</t>
    </r>
  </si>
  <si>
    <t>1) Date of commencement of energy audit :</t>
  </si>
  <si>
    <t>3) Energy Audit Form validity period - issued on :</t>
  </si>
  <si>
    <t>4) Energy Audit Report reference no. (optional) :</t>
  </si>
  <si>
    <t>and expired on:</t>
  </si>
  <si>
    <t>(dd/mm/yyyy)</t>
  </si>
  <si>
    <t>Building(s) importing energy or to which energy is exported</t>
  </si>
  <si>
    <t>(I) Building Type, Usage &amp; Operation</t>
  </si>
  <si>
    <t>1) Type of Building</t>
  </si>
  <si>
    <t>(a)</t>
  </si>
  <si>
    <t>(b)</t>
  </si>
  <si>
    <t>(c)</t>
  </si>
  <si>
    <t>no. of blocks</t>
  </si>
  <si>
    <t>Commercial portion of composite (commercial &amp; residential) building</t>
  </si>
  <si>
    <t>Commercial building</t>
  </si>
  <si>
    <r>
      <t>Commercial portion of composite (commercial &amp; industrial)</t>
    </r>
    <r>
      <rPr>
        <vertAlign val="superscript"/>
        <sz val="12"/>
        <color indexed="8"/>
        <rFont val="Calibri"/>
        <family val="2"/>
      </rPr>
      <t>^3</t>
    </r>
    <r>
      <rPr>
        <sz val="12"/>
        <color theme="1"/>
        <rFont val="Calibri"/>
        <family val="1"/>
      </rPr>
      <t xml:space="preserve"> building</t>
    </r>
  </si>
  <si>
    <t>Type of Building (BuildingType):</t>
  </si>
  <si>
    <t>(Please click to select where applicable and insert N/A for non-applicable items.)</t>
  </si>
  <si>
    <r>
      <t>2) Total internal floor area</t>
    </r>
    <r>
      <rPr>
        <b/>
        <vertAlign val="superscript"/>
        <sz val="12"/>
        <color indexed="8"/>
        <rFont val="Frutiger Light"/>
        <family val="0"/>
      </rPr>
      <t>^5</t>
    </r>
    <r>
      <rPr>
        <b/>
        <sz val="12"/>
        <color indexed="8"/>
        <rFont val="Frutiger Light"/>
        <family val="0"/>
      </rPr>
      <t xml:space="preserve"> of the building entity (m</t>
    </r>
    <r>
      <rPr>
        <b/>
        <vertAlign val="superscript"/>
        <sz val="12"/>
        <color indexed="8"/>
        <rFont val="Frutiger Light"/>
        <family val="0"/>
      </rPr>
      <t>2</t>
    </r>
    <r>
      <rPr>
        <b/>
        <sz val="12"/>
        <color indexed="8"/>
        <rFont val="Frutiger Light"/>
        <family val="0"/>
      </rPr>
      <t>):</t>
    </r>
  </si>
  <si>
    <r>
      <t>3) No. of floors</t>
    </r>
    <r>
      <rPr>
        <b/>
        <vertAlign val="superscript"/>
        <sz val="12"/>
        <color indexed="8"/>
        <rFont val="Frutiger Light"/>
        <family val="0"/>
      </rPr>
      <t>^6</t>
    </r>
    <r>
      <rPr>
        <b/>
        <sz val="12"/>
        <color indexed="8"/>
        <rFont val="Frutiger Light"/>
        <family val="0"/>
      </rPr>
      <t xml:space="preserve"> of the building entity:</t>
    </r>
  </si>
  <si>
    <t>4) Major type of building façade:</t>
  </si>
  <si>
    <r>
      <t>5) Date(s) of issue of occupation approval (dd/mm/yyyy)</t>
    </r>
    <r>
      <rPr>
        <b/>
        <vertAlign val="superscript"/>
        <sz val="12"/>
        <color indexed="8"/>
        <rFont val="Frutiger Light"/>
        <family val="0"/>
      </rPr>
      <t>^7</t>
    </r>
    <r>
      <rPr>
        <b/>
        <sz val="12"/>
        <color indexed="8"/>
        <rFont val="Frutiger Light"/>
        <family val="0"/>
      </rPr>
      <t>:</t>
    </r>
  </si>
  <si>
    <t>(a) Office</t>
  </si>
  <si>
    <t>(b) Shopping &amp; leisure</t>
  </si>
  <si>
    <t>(c) Back of house area</t>
  </si>
  <si>
    <t>(d) Restaurant</t>
  </si>
  <si>
    <t>(e) Car park</t>
  </si>
  <si>
    <r>
      <t>(f) Others</t>
    </r>
    <r>
      <rPr>
        <vertAlign val="superscript"/>
        <sz val="12"/>
        <color indexed="8"/>
        <rFont val="Frutiger Light"/>
        <family val="0"/>
      </rPr>
      <t>^13</t>
    </r>
  </si>
  <si>
    <t>N/A</t>
  </si>
  <si>
    <t>(with energy consumption on account of the building owner) :</t>
  </si>
  <si>
    <t>General or 24-hour</t>
  </si>
  <si>
    <t>AC or non-AC</t>
  </si>
  <si>
    <t>weekday</t>
  </si>
  <si>
    <t>weekend</t>
  </si>
  <si>
    <t>week total</t>
  </si>
  <si>
    <t>(i)</t>
  </si>
  <si>
    <t>General</t>
  </si>
  <si>
    <t>AC</t>
  </si>
  <si>
    <t>Non-AC</t>
  </si>
  <si>
    <t>24-hour</t>
  </si>
  <si>
    <t>(ii)</t>
  </si>
  <si>
    <t>Areas specific for office works (general office, private office, meeting rooms, data centres, server rooms, clinics, laboratories, tutorial schools, private toilets etc.)</t>
  </si>
  <si>
    <t>Areas specific for shopping &amp; leisure (retail shops, department stores, cinemas, health clubs, private toilets etc.)</t>
  </si>
  <si>
    <t>Restaurants</t>
  </si>
  <si>
    <t>Car parks</t>
  </si>
  <si>
    <t>(d)</t>
  </si>
  <si>
    <t>(e)</t>
  </si>
  <si>
    <t>(f)</t>
  </si>
  <si>
    <r>
      <t>Norm</t>
    </r>
    <r>
      <rPr>
        <vertAlign val="superscript"/>
        <sz val="12"/>
        <color indexed="8"/>
        <rFont val="Frutiger Light"/>
        <family val="0"/>
      </rPr>
      <t>^17</t>
    </r>
    <r>
      <rPr>
        <sz val="12"/>
        <color indexed="8"/>
        <rFont val="Frutiger Light"/>
        <family val="0"/>
      </rPr>
      <t xml:space="preserve"> of operation</t>
    </r>
  </si>
  <si>
    <r>
      <t>(II) Central Building Services Installation</t>
    </r>
    <r>
      <rPr>
        <b/>
        <vertAlign val="superscript"/>
        <sz val="14"/>
        <color indexed="8"/>
        <rFont val="Frutiger Light"/>
        <family val="0"/>
      </rPr>
      <t>^19</t>
    </r>
  </si>
  <si>
    <t>1) Air-conditioning Installation</t>
  </si>
  <si>
    <t>Rated Capacity (kW)</t>
  </si>
  <si>
    <t>Quantity</t>
  </si>
  <si>
    <r>
      <t xml:space="preserve">COP
(kW / kW) </t>
    </r>
    <r>
      <rPr>
        <vertAlign val="superscript"/>
        <sz val="10"/>
        <color indexed="8"/>
        <rFont val="Frutiger Light"/>
        <family val="0"/>
      </rPr>
      <t>^25</t>
    </r>
  </si>
  <si>
    <r>
      <t>Cooling (for heat rejection) (A/FW/SW/FE)</t>
    </r>
    <r>
      <rPr>
        <vertAlign val="superscript"/>
        <sz val="10"/>
        <color indexed="8"/>
        <rFont val="Frutiger Light"/>
        <family val="0"/>
      </rPr>
      <t>^22</t>
    </r>
  </si>
  <si>
    <r>
      <t xml:space="preserve">Compressor (Se/So/Re) </t>
    </r>
    <r>
      <rPr>
        <vertAlign val="superscript"/>
        <sz val="10"/>
        <color indexed="8"/>
        <rFont val="Frutiger Light"/>
        <family val="0"/>
      </rPr>
      <t>^23</t>
    </r>
  </si>
  <si>
    <t>for office floors</t>
  </si>
  <si>
    <t>for shopping &amp; leisure floors</t>
  </si>
  <si>
    <t>for other floors</t>
  </si>
  <si>
    <t>(b) Air-conditioning pumps</t>
  </si>
  <si>
    <t>Performance (W per L/s)</t>
  </si>
  <si>
    <t>Chilled water pumps</t>
  </si>
  <si>
    <r>
      <t>Primary circuit, sub-total of all pumps</t>
    </r>
    <r>
      <rPr>
        <vertAlign val="superscript"/>
        <sz val="12"/>
        <color indexed="8"/>
        <rFont val="Frutiger Light"/>
        <family val="0"/>
      </rPr>
      <t>^27</t>
    </r>
  </si>
  <si>
    <r>
      <t>Secondary circuit, sub-total of all pumps</t>
    </r>
    <r>
      <rPr>
        <vertAlign val="superscript"/>
        <sz val="12"/>
        <color indexed="8"/>
        <rFont val="Frutiger Light"/>
        <family val="0"/>
      </rPr>
      <t>^27</t>
    </r>
  </si>
  <si>
    <t>Condenser water pumps</t>
  </si>
  <si>
    <r>
      <t>Fresh water, sub-total of all pumps</t>
    </r>
    <r>
      <rPr>
        <vertAlign val="superscript"/>
        <sz val="12"/>
        <color indexed="8"/>
        <rFont val="Frutiger Light"/>
        <family val="0"/>
      </rPr>
      <t>^27</t>
    </r>
  </si>
  <si>
    <r>
      <t>Sea water, sub-total of all pumps</t>
    </r>
    <r>
      <rPr>
        <vertAlign val="superscript"/>
        <sz val="12"/>
        <color indexed="8"/>
        <rFont val="Frutiger Light"/>
        <family val="0"/>
      </rPr>
      <t>^27</t>
    </r>
  </si>
  <si>
    <t>(iii)</t>
  </si>
  <si>
    <t>(c) Heat rejection</t>
  </si>
  <si>
    <r>
      <t xml:space="preserve">Rated heat rejection capacity (kW) </t>
    </r>
    <r>
      <rPr>
        <vertAlign val="superscript"/>
        <sz val="10"/>
        <color indexed="8"/>
        <rFont val="Frutiger Light"/>
        <family val="0"/>
      </rPr>
      <t>^27C</t>
    </r>
  </si>
  <si>
    <r>
      <t xml:space="preserve">Performance (kW / kW) </t>
    </r>
    <r>
      <rPr>
        <vertAlign val="superscript"/>
        <sz val="10"/>
        <color indexed="8"/>
        <rFont val="Frutiger Light"/>
        <family val="0"/>
      </rPr>
      <t>^27C</t>
    </r>
  </si>
  <si>
    <r>
      <t>Sub-total, of all cooling towers</t>
    </r>
    <r>
      <rPr>
        <vertAlign val="superscript"/>
        <sz val="12"/>
        <color indexed="8"/>
        <rFont val="Frutiger Light"/>
        <family val="0"/>
      </rPr>
      <t>^27C</t>
    </r>
  </si>
  <si>
    <r>
      <t>Sub-total, of all radiators</t>
    </r>
    <r>
      <rPr>
        <vertAlign val="superscript"/>
        <sz val="12"/>
        <color indexed="8"/>
        <rFont val="Frutiger Light"/>
        <family val="0"/>
      </rPr>
      <t>^27C</t>
    </r>
  </si>
  <si>
    <t>(d) Air-conditioning fans</t>
  </si>
  <si>
    <r>
      <t>Sub-total, of all AHUs &amp; FCUs (excluding primary air AHU)</t>
    </r>
    <r>
      <rPr>
        <vertAlign val="superscript"/>
        <sz val="12"/>
        <color indexed="8"/>
        <rFont val="Frutiger Light"/>
        <family val="0"/>
      </rPr>
      <t>^27</t>
    </r>
  </si>
  <si>
    <r>
      <t>Sub-total, of all primary air AHUs, fresh air and return air fans (for conditioned areas)</t>
    </r>
    <r>
      <rPr>
        <vertAlign val="superscript"/>
        <sz val="12"/>
        <color indexed="8"/>
        <rFont val="Frutiger Light"/>
        <family val="0"/>
      </rPr>
      <t>^27</t>
    </r>
  </si>
  <si>
    <t>(e) Chilled / Heated water plant sequencing control</t>
  </si>
  <si>
    <t>Not applicable</t>
  </si>
  <si>
    <t>Main account of power supply to air-side system</t>
  </si>
  <si>
    <t>On account of the building owner</t>
  </si>
  <si>
    <t>On account of tenants</t>
  </si>
  <si>
    <r>
      <t>Sub-total, of all exhaust and intake fans for car park</t>
    </r>
    <r>
      <rPr>
        <vertAlign val="superscript"/>
        <sz val="12"/>
        <color indexed="8"/>
        <rFont val="Frutiger Light"/>
        <family val="0"/>
      </rPr>
      <t>^27</t>
    </r>
  </si>
  <si>
    <r>
      <t xml:space="preserve">Sub-total, of all exhaust and intake fans for toilets, pantries, un-conditioned areas etc. </t>
    </r>
    <r>
      <rPr>
        <vertAlign val="superscript"/>
        <sz val="12"/>
        <color indexed="8"/>
        <rFont val="Frutiger Light"/>
        <family val="0"/>
      </rPr>
      <t>^27</t>
    </r>
  </si>
  <si>
    <r>
      <t>Total, of all central mechanical ventilation fans</t>
    </r>
    <r>
      <rPr>
        <b/>
        <vertAlign val="superscript"/>
        <sz val="12"/>
        <color indexed="8"/>
        <rFont val="Frutiger Light"/>
        <family val="0"/>
      </rPr>
      <t>^27B</t>
    </r>
  </si>
  <si>
    <r>
      <t>Total internal floor area of areas served by central mechanical ventilation (m</t>
    </r>
    <r>
      <rPr>
        <vertAlign val="superscript"/>
        <sz val="12"/>
        <color indexed="8"/>
        <rFont val="Frutiger Light"/>
        <family val="0"/>
      </rPr>
      <t>2</t>
    </r>
    <r>
      <rPr>
        <sz val="12"/>
        <color indexed="8"/>
        <rFont val="Frutiger Light"/>
        <family val="0"/>
      </rPr>
      <t>) :</t>
    </r>
  </si>
  <si>
    <t>3) Lighting Installation</t>
  </si>
  <si>
    <t>(Lighting power below to be based on rated luminaire wattage, and to include decoration lighting of the building owner but not external lighting)</t>
  </si>
  <si>
    <t>Sub-total lighting power, of all luminaires with T5 fluorescent lamps (kW)</t>
  </si>
  <si>
    <t xml:space="preserve">(c) </t>
  </si>
  <si>
    <t>Sub-total lighting power, of all luminaires with fluorescent lamps other than T5 (kW)</t>
  </si>
  <si>
    <t>Sub-total lighting power, of all luminaires with compact fluorescent lamps (kW)</t>
  </si>
  <si>
    <t>Sub-total lighting power, of all luminaires with incandescent lamps (tungsten filament, tungsten halogen etc.) (kW)</t>
  </si>
  <si>
    <t>Sub-total lighting power, of all luminaires with discharge lamps (metal halide, high pressure sodium vapour etc.) (kW)</t>
  </si>
  <si>
    <t>(g)</t>
  </si>
  <si>
    <t>Sub-total lighting power, of all luminaires with LED (light emitting diode) lamps (kW)</t>
  </si>
  <si>
    <t>Sub-total lighting power, of all luminaires with other types of lamps, if any (kW)</t>
  </si>
  <si>
    <r>
      <t>Total internal floor area of areas having CBSI lighting installation (m</t>
    </r>
    <r>
      <rPr>
        <vertAlign val="superscript"/>
        <sz val="12"/>
        <color indexed="8"/>
        <rFont val="Frutiger Light"/>
        <family val="0"/>
      </rPr>
      <t>2</t>
    </r>
    <r>
      <rPr>
        <sz val="12"/>
        <color indexed="8"/>
        <rFont val="Frutiger Light"/>
        <family val="0"/>
      </rPr>
      <t>) :</t>
    </r>
  </si>
  <si>
    <t>2) Central Mechanical Ventilation</t>
  </si>
  <si>
    <t>4) Lift and Escalator Installation</t>
  </si>
  <si>
    <t>Rated Motor Power (kW)</t>
  </si>
  <si>
    <t>Sub-total, of all traction lifts with DC Ward Leonard drive</t>
  </si>
  <si>
    <t>Sub-total, of all traction lifts with DC thyristor Leonard drive</t>
  </si>
  <si>
    <t>Sub-total, of all traction lifts with AC variable voltage (VV) drive</t>
  </si>
  <si>
    <t>Sub-total, of all traction lifts with AC variable frequency (VF) drive</t>
  </si>
  <si>
    <t>Sub-total, of all traction lifts with AC VVVF drive</t>
  </si>
  <si>
    <t>Sub-total, of all traction lifts with other types of drive</t>
  </si>
  <si>
    <t>Sub-total, of all hydraulic lifts</t>
  </si>
  <si>
    <t>Sub-total, of all escalators and passenger conveyors</t>
  </si>
  <si>
    <t>Total quantity of personal computers and photocopiers, with electricity consumption on account of the building owner :</t>
  </si>
  <si>
    <t>Total rated motor power, of all plumbing &amp; drainage pumps (kW)</t>
  </si>
  <si>
    <t>(EAC Clasue 8.1(g))</t>
  </si>
  <si>
    <t>1)</t>
  </si>
  <si>
    <t>(kWh/annum)</t>
  </si>
  <si>
    <r>
      <t>Past 1</t>
    </r>
    <r>
      <rPr>
        <vertAlign val="superscript"/>
        <sz val="10"/>
        <color indexed="8"/>
        <rFont val="Frutiger Light"/>
        <family val="0"/>
      </rPr>
      <t>st</t>
    </r>
    <r>
      <rPr>
        <sz val="10"/>
        <color indexed="8"/>
        <rFont val="Frutiger Light"/>
        <family val="0"/>
      </rPr>
      <t xml:space="preserve"> 12-month</t>
    </r>
  </si>
  <si>
    <r>
      <t>Past 2</t>
    </r>
    <r>
      <rPr>
        <vertAlign val="superscript"/>
        <sz val="10"/>
        <color indexed="8"/>
        <rFont val="Frutiger Light"/>
        <family val="0"/>
      </rPr>
      <t>nd</t>
    </r>
    <r>
      <rPr>
        <sz val="10"/>
        <color indexed="8"/>
        <rFont val="Frutiger Light"/>
        <family val="0"/>
      </rPr>
      <t xml:space="preserve"> 12-month</t>
    </r>
  </si>
  <si>
    <r>
      <t>Past 3</t>
    </r>
    <r>
      <rPr>
        <vertAlign val="superscript"/>
        <sz val="10"/>
        <color indexed="8"/>
        <rFont val="Frutiger Light"/>
        <family val="0"/>
      </rPr>
      <t>rd</t>
    </r>
    <r>
      <rPr>
        <sz val="10"/>
        <color indexed="8"/>
        <rFont val="Frutiger Light"/>
        <family val="0"/>
      </rPr>
      <t xml:space="preserve"> 12-month</t>
    </r>
  </si>
  <si>
    <t>2)</t>
  </si>
  <si>
    <t>3)</t>
  </si>
  <si>
    <t>4)</t>
  </si>
  <si>
    <t>5)</t>
  </si>
  <si>
    <t>6)</t>
  </si>
  <si>
    <t>Lighting</t>
  </si>
  <si>
    <t>Lift &amp; Escalator</t>
  </si>
  <si>
    <r>
      <t>Others</t>
    </r>
    <r>
      <rPr>
        <vertAlign val="superscript"/>
        <sz val="10"/>
        <color indexed="8"/>
        <rFont val="Frutiger Light"/>
        <family val="0"/>
      </rPr>
      <t>^33</t>
    </r>
  </si>
  <si>
    <r>
      <t>Air-conditioning</t>
    </r>
    <r>
      <rPr>
        <vertAlign val="superscript"/>
        <sz val="10"/>
        <color indexed="8"/>
        <rFont val="Frutiger Light"/>
        <family val="0"/>
      </rPr>
      <t>^32</t>
    </r>
  </si>
  <si>
    <t>7)</t>
  </si>
  <si>
    <t>(%)</t>
  </si>
  <si>
    <t>8)</t>
  </si>
  <si>
    <t>(MJ/annum)</t>
  </si>
  <si>
    <r>
      <t>(MJ/m</t>
    </r>
    <r>
      <rPr>
        <vertAlign val="superscript"/>
        <sz val="10"/>
        <color indexed="8"/>
        <rFont val="Frutiger Light"/>
        <family val="0"/>
      </rPr>
      <t>2</t>
    </r>
    <r>
      <rPr>
        <sz val="10"/>
        <color indexed="8"/>
        <rFont val="Frutiger Light"/>
        <family val="0"/>
      </rPr>
      <t xml:space="preserve">/annum) </t>
    </r>
  </si>
  <si>
    <r>
      <t>Part 2 – Historical Energy Consumption Analysis</t>
    </r>
    <r>
      <rPr>
        <b/>
        <vertAlign val="superscript"/>
        <sz val="14"/>
        <color indexed="8"/>
        <rFont val="Frutiger Light"/>
        <family val="0"/>
      </rPr>
      <t>^29</t>
    </r>
  </si>
  <si>
    <t>Ref. No.</t>
  </si>
  <si>
    <t>EMO Category and Type</t>
  </si>
  <si>
    <t>Electrical</t>
  </si>
  <si>
    <t>Lift/Escalator</t>
  </si>
  <si>
    <t>Others</t>
  </si>
  <si>
    <t>(Please click to select where applicable)</t>
  </si>
  <si>
    <t>Category I</t>
  </si>
  <si>
    <t>Category II</t>
  </si>
  <si>
    <t>Category III</t>
  </si>
  <si>
    <t>Air-conditioning</t>
  </si>
  <si>
    <t>Remark (applicable to (A) of Part 1) :-</t>
  </si>
  <si>
    <t>^1</t>
  </si>
  <si>
    <t>Care should be exercised in naming the building entity in the case of a building complex. The concept of “building entity” is outlined in clause 4.3 of TG-EAC. The name of building here should reflect the “entity”. For example, if the entity audited is the podium only of a building complex in the name of “xxx Centre”, the name to be inserted may be “xxx Centre (podium)”. Likewise if the entity covers both the podium and say Tower 1 of the complex “xxx Centre”, the name may be “xxx Centre (podium and Tower 1)”.</t>
  </si>
  <si>
    <t>Remarks (applicable to (B) (I) of Part 1) :-</t>
  </si>
  <si>
    <t>The concept of “building entity” and “building block” is outlined in clause 4.3 of TG-EAC.</t>
  </si>
  <si>
    <t>^2</t>
  </si>
  <si>
    <t>^3</t>
  </si>
  <si>
    <t>^4</t>
  </si>
  <si>
    <t>^5</t>
  </si>
  <si>
    <t>^6</t>
  </si>
  <si>
    <t>^7</t>
  </si>
  <si>
    <t>Refers to “industrial office building” so approved by the Building Authority as under the category.</t>
  </si>
  <si>
    <t>Please refer to the interpretation in the EAC. “Total Internal floor area” in item 2) should include all areas irrespective of norm of operation, and should not include roof, gardening area and balcony.</t>
  </si>
  <si>
    <t>For an entity with two or more towers, insert the no. of floors of the tallest block in the entity. In case of an entity formed by both podium and tower, insert the summation of the no. of floors of the podium and that of the tower.</t>
  </si>
  <si>
    <t>^8</t>
  </si>
  <si>
    <t>^9</t>
  </si>
  <si>
    <t>^10</t>
  </si>
  <si>
    <t>^11</t>
  </si>
  <si>
    <t>^12</t>
  </si>
  <si>
    <t>^13</t>
  </si>
  <si>
    <t>^14</t>
  </si>
  <si>
    <t>^15</t>
  </si>
  <si>
    <t>^16</t>
  </si>
  <si>
    <t>Please provide in each cell an average figure that best represents for the major usage the no. of weekly operating hours based on the relevant figures in items 8)(a) to 8)(f).</t>
  </si>
  <si>
    <t>Please insert “UA” where the information is unavailable.</t>
  </si>
  <si>
    <t>Please divide the area figure in item 2) by the total daily average no. of occupants to obtain the occupant density.</t>
  </si>
  <si>
    <t>^17</t>
  </si>
  <si>
    <t>The norm of operation of an area refers to whether the area is on general operation (e.g. area having normal occupancy at day time and minimal occupancy at off-hours), or on 24-hour operation, and whether the area is provided with general central air-conditioning (AC) or provided with 24-hour central AC. Non-routine overtime operation should normally not be regarded as general operation.
General central AC refers to AC provision only during the normal occupancy hours, which would be switched off during the off-hours, whereas 24-hour central AC refers to AC provision both day and night.</t>
  </si>
  <si>
    <t>^18</t>
  </si>
  <si>
    <t>^19</t>
  </si>
  <si>
    <t>^20</t>
  </si>
  <si>
    <t>^21</t>
  </si>
  <si>
    <t>^22</t>
  </si>
  <si>
    <t>^23</t>
  </si>
  <si>
    <t>^24</t>
  </si>
  <si>
    <t>^25</t>
  </si>
  <si>
    <t>Remarks (applicable to (B)(II) of Part 1) :-</t>
  </si>
  <si>
    <t>Please indicate the type of cooling for heat dissipation – “A” standing for air-cooled, “FW” for fresh water-cooled, “SW” for sea water-cooled and “FE” for fresh water evaporatively cooled. (Similar applies for the heat input side of “heating” equipment; for simplicity a separate column is not created, and the heat input side information should be indicated in the same column under “Cooling”.)</t>
  </si>
  <si>
    <t>^26</t>
  </si>
  <si>
    <t>^27</t>
  </si>
  <si>
    <t>^28</t>
  </si>
  <si>
    <t>^29</t>
  </si>
  <si>
    <t>^30</t>
  </si>
  <si>
    <t>^31</t>
  </si>
  <si>
    <t>^32</t>
  </si>
  <si>
    <t>^33</t>
  </si>
  <si>
    <t>^27A</t>
  </si>
  <si>
    <t>^27B</t>
  </si>
  <si>
    <t>^27C</t>
  </si>
  <si>
    <t>^27D</t>
  </si>
  <si>
    <t>Please confine to installations with influential CBSI energy consumption (energy supply on account of the building owner) and give descriptions of the usage, examples are swimming pool filtration plant, heating of service water (tap &amp; shower), installation with frequently operated motor and motor having rated output power at 5kW or above etc. The REA may devise the performance indicator for the usage, such as power demand per unit flow, together with a breakdown of the total power demand into %tages for office floors, for shopping &amp; leisure floors, and for other floors.</t>
  </si>
  <si>
    <t>Please provide information for the CBSI. Please insert N/A for non-applicable items. Attention is drawn, when compiling the energy figures, to the guidelines in TG-EAC clause 4.4 on energy import and export, clause 8.2 on executive summary, clause 8.3 on typical building, and clause 8.4 on building blocks in building complex.</t>
  </si>
  <si>
    <t>May include Towngas, LPG etc. used for CBSI</t>
  </si>
  <si>
    <t>Includes central mechanical ventilation and may include energy for space heating such as heat pumps, boilers, duct heaters etc.</t>
  </si>
  <si>
    <t>Energy bill reference month</t>
  </si>
  <si>
    <r>
      <t xml:space="preserve">Summary (numbers) of EMO Categorization </t>
    </r>
    <r>
      <rPr>
        <b/>
        <vertAlign val="superscript"/>
        <sz val="12"/>
        <color indexed="8"/>
        <rFont val="Frutiger Light"/>
        <family val="0"/>
      </rPr>
      <t>^27E</t>
    </r>
    <r>
      <rPr>
        <b/>
        <sz val="12"/>
        <color indexed="8"/>
        <rFont val="Frutiger Light"/>
        <family val="0"/>
      </rPr>
      <t>:</t>
    </r>
  </si>
  <si>
    <t>^27E</t>
  </si>
  <si>
    <t>Please perform the same as in ^9, except add up only the cells having “AC” as “Norm of operation”. (EXCEL version of Form EE-EAes has the built-in function to automatically add the corresponding % area figures in item 8) and insert in the relevant yellow shaded cells in item 7).)</t>
  </si>
  <si>
    <t>For “%tage area” please add up the figures in 7)(a) to (f) above to obtain the total. Perform the same for “%tage AC area” to obtain the total. (EXCEL version of Form EE-EAes has built in the addition function.)</t>
  </si>
  <si>
    <t>This Executive Summary form provides an overview of the audited building’s characteristics (type, usage, operation, and performance of key components), its historical energy performance, and the energy management opportunities identified in the audit. The detailed building characteristics and audit findings should be included in the EA report.</t>
  </si>
  <si>
    <t>^34</t>
  </si>
  <si>
    <r>
      <t>Other installations, if applicable</t>
    </r>
    <r>
      <rPr>
        <sz val="10"/>
        <color indexed="8"/>
        <rFont val="Frutiger Light"/>
        <family val="0"/>
      </rPr>
      <t xml:space="preserve"> (please specify, and insert N/A if not applicable)</t>
    </r>
    <r>
      <rPr>
        <sz val="12"/>
        <color indexed="8"/>
        <rFont val="Frutiger Light"/>
        <family val="0"/>
      </rPr>
      <t xml:space="preserve"> </t>
    </r>
    <r>
      <rPr>
        <vertAlign val="superscript"/>
        <sz val="12"/>
        <color indexed="8"/>
        <rFont val="Frutiger Light"/>
        <family val="0"/>
      </rPr>
      <t>^28^34</t>
    </r>
  </si>
  <si>
    <t>Please provide information on an additional sheet if the rows provided are insufficient.</t>
  </si>
  <si>
    <r>
      <t>Part 3 – Energy Management Opportunities (EMO)</t>
    </r>
    <r>
      <rPr>
        <b/>
        <vertAlign val="superscript"/>
        <sz val="14"/>
        <color indexed="8"/>
        <rFont val="Frutiger Light"/>
        <family val="0"/>
      </rPr>
      <t>^34</t>
    </r>
  </si>
  <si>
    <r>
      <t xml:space="preserve">Refrigerant (R134a/ R123/R407c/R410a/ R22/R12/R11 etc.) </t>
    </r>
    <r>
      <rPr>
        <vertAlign val="superscript"/>
        <sz val="10"/>
        <color indexed="8"/>
        <rFont val="Frutiger Light"/>
        <family val="0"/>
      </rPr>
      <t>^24</t>
    </r>
  </si>
  <si>
    <t xml:space="preserve">5) Does the audited building import or export energy from/to other building ? </t>
  </si>
  <si>
    <t>Import or export</t>
  </si>
  <si>
    <t>Name(s) of building(s)</t>
  </si>
  <si>
    <t>Address(es) of building(s)</t>
  </si>
  <si>
    <t>%</t>
  </si>
  <si>
    <r>
      <t xml:space="preserve">  6) Type of central air-conditioning</t>
    </r>
    <r>
      <rPr>
        <b/>
        <vertAlign val="superscript"/>
        <sz val="12"/>
        <color indexed="8"/>
        <rFont val="Frutiger Light"/>
        <family val="0"/>
      </rPr>
      <t>^8</t>
    </r>
    <r>
      <rPr>
        <b/>
        <sz val="12"/>
        <color indexed="8"/>
        <rFont val="Frutiger Light"/>
        <family val="0"/>
      </rPr>
      <t xml:space="preserve"> provided:</t>
    </r>
  </si>
  <si>
    <t>Measured/ Calculated (kW)</t>
  </si>
  <si>
    <t>Rated (kW)</t>
  </si>
  <si>
    <t>Measured / Calculated (kW)</t>
  </si>
  <si>
    <t>Measured / Calculated (L/s)</t>
  </si>
  <si>
    <t>Rated (L/s)</t>
  </si>
  <si>
    <t>Measured/ Calculated (L/s)</t>
  </si>
  <si>
    <r>
      <t>(g) Overall representative indoor room temperature set point in summer (</t>
    </r>
    <r>
      <rPr>
        <vertAlign val="superscript"/>
        <sz val="12"/>
        <color indexed="8"/>
        <rFont val="Frutiger Light"/>
        <family val="0"/>
      </rPr>
      <t>o</t>
    </r>
    <r>
      <rPr>
        <sz val="12"/>
        <color indexed="8"/>
        <rFont val="Frutiger Light"/>
        <family val="0"/>
      </rPr>
      <t>C):</t>
    </r>
  </si>
  <si>
    <t xml:space="preserve">(h) Major type of air-side system (CBSI) : (may tick more than one item, if it serves 20% or more of AC area of building entity) </t>
  </si>
  <si>
    <t xml:space="preserve">      (i) Is power supply to air-side system AHU/FCU fans/terminal units of VRF system mainly on account of the building owner or
          tenants ? (please tick only one item) : </t>
  </si>
  <si>
    <t>Page ___of ___</t>
  </si>
  <si>
    <t>(Please insert additional rows, if necessary)</t>
  </si>
  <si>
    <t>^35</t>
  </si>
  <si>
    <t>Input power can be rated motor power (MR) / equipment rated power (ER) / equipment calculated power (C) / equipment measured power (M).  Input power shall generally be (MR) or (ER) unless when these are not available or when it is considered that (C) or (M) is more accurate, and such reason shall be indicated in energy audit report. If calculation of equipment power consumption is adopted, methodology of calculation shall be included in energy audit report (e.g. fan power = (flow rate x supply pressure) / efficiency).  If actual measurement of power consumption is adopted, measurement shall be carried out under equipment peak load condition, and conditions under which measurement is taken shall be indicated in energy audit report.  If repeating the peak load condition is found not viable during the period of energy audit, professional judgement should be applied to project such condition with the methodology and assumption being elaborated in the energy audit report. The same principle is applicable to equipment capacity where the rated capacity should be adopted as the preferable approach while the measured/calculated capacity can be adopted with justification and methodology being elaborated in energy audit report.</t>
  </si>
  <si>
    <t>Remarks (applicable to Part 2 or otherwise shown) :-</t>
  </si>
  <si>
    <t>Please indicate the portion as a “%tage” to the total area of the building entity, based on internal floor area^5. “Common area” in item 1)(b) refers to the common area interpreted in the Ordinance. See also clause 3.1.3 in the TG-EAC. Under the Ordinance, there are buildings with common area and buildings with no common area. Please insert “0” for building with no common area.</t>
  </si>
  <si>
    <t>For a building complex with building blocks having different OAs, please insert the different OA dates and the indicative block designations.</t>
  </si>
  <si>
    <t>May tick more than one item. The provision refers to one that constitutes not less than 10% of the energy consumption of the central building services installation (CBSI). The provision refers to the provision of chilled water via the central chilled water plant, or the provision of cool air via AHU/FCU or unitary air-conditioner, or the provision of condenser water only via cooling tower or sea water pump, with electricity or energy on account of the building owner (and not the tenant). For CBSI AHU/FCU supplying cool air, the provision of AC should be regarded as “cool air”. If chilled water only but not including AHU/FCU under the building owner’s scope, please tick “chilled water”.  Please tick “Not applicable” should there be no such provision or the provision constitutes less than 10% of the CBSI energy consumption.</t>
  </si>
  <si>
    <t>Please add up the figures in the relevant cells in the column “%tage area of total of building entity” in 8) (a) to (f) to obtain the total : add up the figures in all the eight cells in 8)(a)(i)&amp;(ii) to give the total in 7)(a); likewise add up the figures in all the eight cells in 8)(b)(i)&amp;(ii) to give the total in 7)(b), add up the figures in all the four cells in 8)(c) to give the total in 7)(c), and perform similar for 7)(d), 7)(e), and 7)(f).</t>
  </si>
  <si>
    <t>Please confine to usage with criteria significantly affecting energy consumption of the CBSI, and give descriptions of the usage e.g. large lecture theatre or exhibition hall (occasionally used contributing to lower energy consumption, or frequently used contributing to higher energy consumption), data centre (occupying a unit/ units of a building) with heavy energy demand on the CBSI (contributing to higher energy consumption), large call centre with 24-hour operation, skating rink demanding additional refrigeration energy, large plant room (for providing chilled water to tenant units or for energy export to outside the building entity) areas etc. (Please attach separate sheets if space provided is not sufficient.)</t>
  </si>
  <si>
    <t xml:space="preserve"> Please group CBSI-served areas under categorized major usages (common in HK) as listed in items 8) (a) to (f), and to indicate for each of the major usages their respective %tage area coverage of the building entity, their norms of operation (general or 24-hr &amp; AC or non-AC), and their weekly operating hours. The %tage area coverage of a major usage is to be based on the total internal floor area of the building entity (obtained by dividing the floor area coverage of the usage by the figure in item 2).
Areas with energy not attributing to the energy consumption of CBSI e.g. tenant units having both lighting energy and air-conditioning energy on account of the tenants need not be included. However, tenant units supplied with chilled water from the central chilled water plant should be included. 
Should a usage listed in items 8)(a) to 8)(f) not be applicable, please insert N/A in the relevant cells; e.g. should there be no car park, please insert N/A in all the cells in 8)(e). 
Should there be a usage other than those listed, which has criteria significantly affecting CBSI energy consumption, please give descriptions of the usage and provide the information in the cells for “Others”. 
The adding up of all such %tage area figures in items (a) to (f) may not be 100%; a 100% may imply that the building entity is of a single owner responsible for all the energy consumption. (EXCEL version of Form EE-EAes has built in the addition function.)</t>
  </si>
  <si>
    <t>Should there be a usage other than those listed, which has criteria significantly affecting CBSI energy consumption, please give descriptions of the usage and provide the information in the cells for “Others”. 
The adding up of all such %tage area figures in items (a) to (f) may not be 100%; a 100% may imply that the building entity is of a single owner responsible for all the energy consumption. (EXCEL version of Form EE-EAes has built in the addition function.)</t>
  </si>
  <si>
    <t>Please provide information for equipment with energy consumption on account of the building owner. Please do not include standby equipment, and insert N/A for non-applicable items. Rated values as extracted from the available technical brochure, catalogue or nameplate should be provided.  The filling-in of measured and/or calculated values are also allowable as elsewhere indicated. (Guidance related to completion of this form is also given in the TG-EAC, clause 8.2 in particular.)</t>
  </si>
  <si>
    <t>Each row (unless otherwise stated) caters for equipment of the same configuration. Please provide in each row the collective information for equipment of the same configuration : e.g. for all air-cooled chillers with scroll compressor using refrigerant R134a, sum up the capacity of each equipment under this configuration and insert the total as the capacity; e.g. for all air-cooled packaged air-conditioners with scroll compressor using R410a refrigerant, sum up the capacity of each equipment and insert the total as the capacity; likewise sum up the input power of each equipment and insert the total as the input power; the COP^25 for each configuration of equipment can be obtained by dividing the sum of the capacity by the sum of the input power. (Please provide information on an additional sheet if the rows provided are insufficient.)</t>
  </si>
  <si>
    <t>Please indicate the applicable type of equipment, “C” standing for chiller, “VRF” for VRF system, “HP” for heat pump, “B” for boiler and “O” for other heating means (for other heating, please specify the type e.g. duct heater),  “R” for room type air-conditioner, “S” for split type air-conditioner, and “OU” other unitary air-conditioner. Other unitary air-conditioner refers to the type outside the scope of room type and split type air-conditioners; and may deploy the varying of refrigerant volume flow in response to loading demand, with multiple split-system, or suitable for use with additional ducting, or have a floor standing type indoor unit. (Interpretation of unitary air-conditioner is also given in the EAC.)</t>
  </si>
  <si>
    <t>Please indicate the type of compressor - “Ce” standing for centrifugal, “Se” for screw, “So” for scroll, &amp; “Re” for reciprocal. For packaged type air-conditioners where the information is unavailable, please insert “UA”.</t>
  </si>
  <si>
    <t>Please indicate the type of refrigerant – R134a, R123, R407c, R410a, R22, R12, R11 etc. For equipment where the information is unavailable, please insert “UA”.</t>
  </si>
  <si>
    <t>COP (coefficient of performance) is obtained by dividing rated capacity by input power, at the standard rating condition commonly adopted in HK. (Interpretation of COP is also given in the BEC.) (EXCEL version of Form EE-EAes has the built-in function to calculate COP.)</t>
  </si>
  <si>
    <t>Please add up the capacity in each row to arrive at the total capacity; likewise perform the same for input power and quantity, except for COP^25. For the total of COP, it can be obtained by dividing the total of the capacity by the total of the input power.</t>
  </si>
  <si>
    <t>For each of the sub-group of pumps or fans in items 1)(b)(i), 1)(b)(ii), 1)(b)(iii) &amp; 1)(d), please add up the input power of all the pumps or fans in the sub-group and insert the sum in the relevant cell for the sub-total; perform the same for the flow. Should there be two pumps or fans connected in series, the flow (but not the power) of one may be excluded in the addition. For system without differentiation of primary and secondary pumps, insert the information in the row for secondary pumps. (For pumps, the pump power for make-up water to chilled/condenser water should be included.)</t>
  </si>
  <si>
    <t>For item 1)(b)(i), please add up the figures of input power in both sub-groups of primary circuit as well as secondary circuit to arrive at the total input power of the group.  For rated flow, please adopt the sub-total of the secondary circuit as the total flow of all chilled water pumps. Then divide the summed motor power by the total flow to obtain the performance in W per L/s.</t>
  </si>
  <si>
    <t>For items 1)(b)(ii) &amp; 2) please add up the figures of input power in both sub-groups to arrive at the total input power of the group; perform the same for flow to arrive at the total flow of the group. To obtain the performance (W per L/s), divide the total input power by the total flow.</t>
  </si>
  <si>
    <t>For item 1)(c), the radiator refers to an equipment remote to a chiller (and not one packaged with an air-cooled chiller). For each of the sub-group of cooling tower or radiator, please add up the rated heat rejection capacity of all the cooling towers or radiators in the sub-group and insert the sum as the sub-total rated heat rejection capacity; likewise perform the same for quantity; for fan input power perform the same as indicated in ^27. To obtain the sub-total performance in kW heat rejection capacity per kW fan power, divide the sub-total of rated heat rejection capacity by the sub-total of fan motor input power.  For the total of all heat rejection equipment, add up the sub-total figures to arrive at the total. For the total of performance, divide the total of heat rejection capacity by the total of fan power.</t>
  </si>
  <si>
    <t>For item 1)(d), please add up the figures of input power in the sub-group of AHUs as well as the sub-group of primary air AHUs &amp; fans to arrive at the total input power of the group.  For flow, please adopt the sub-total of the sub-group of AHUs as the total flow of all air-conditioning fans. Then divide the summed motor input power by the total flow to obtain the performance in W per L/s. (The contributing criteria to performance here is different from that specified in BEC clause 6.7, which includes only AHU and return air fans.)</t>
  </si>
  <si>
    <t>May include energy for motors of plumbing &amp; drainage pumps, heating of service water (tap &amp; shower) etc. See also remark ^28 applicable to (B)(II) of Part 1.</t>
  </si>
  <si>
    <t>(Below is a summary of the categorized usages in item 8). Item 8) should be completed first, based on which the following summary information can be provided.) (EXCEL version of Form EE-EAes has the built-in function to automatically add the corresponding % area figures in item 8) and insert in the relevant yellow shaded cells in item7).)</t>
  </si>
  <si>
    <r>
      <t>Daily average no. of occupants</t>
    </r>
    <r>
      <rPr>
        <vertAlign val="superscript"/>
        <sz val="12"/>
        <color indexed="8"/>
        <rFont val="Frutiger Light"/>
        <family val="0"/>
      </rPr>
      <t>^12</t>
    </r>
  </si>
  <si>
    <r>
      <t xml:space="preserve">Average weekly operating hours (hrs/week) </t>
    </r>
    <r>
      <rPr>
        <vertAlign val="superscript"/>
        <sz val="12"/>
        <color indexed="8"/>
        <rFont val="Frutiger Light"/>
        <family val="0"/>
      </rPr>
      <t>^11^12</t>
    </r>
  </si>
  <si>
    <r>
      <t>Total</t>
    </r>
    <r>
      <rPr>
        <vertAlign val="superscript"/>
        <sz val="12"/>
        <color indexed="8"/>
        <rFont val="Frutiger Light"/>
        <family val="0"/>
      </rPr>
      <t>^14</t>
    </r>
  </si>
  <si>
    <r>
      <t xml:space="preserve">Daily average occupant density (m2 per person) </t>
    </r>
    <r>
      <rPr>
        <vertAlign val="superscript"/>
        <sz val="12"/>
        <color indexed="8"/>
        <rFont val="Frutiger Light"/>
        <family val="0"/>
      </rPr>
      <t>^15</t>
    </r>
  </si>
  <si>
    <t xml:space="preserve">                                 Operation characteristics
CBSI served
Categorized major usages</t>
  </si>
  <si>
    <r>
      <t>(f) Overall COP of chiller plant</t>
    </r>
    <r>
      <rPr>
        <vertAlign val="superscript"/>
        <sz val="12"/>
        <color indexed="8"/>
        <rFont val="Frutiger Light"/>
        <family val="0"/>
      </rPr>
      <t>^27E</t>
    </r>
    <r>
      <rPr>
        <sz val="12"/>
        <color indexed="8"/>
        <rFont val="Frutiger Light"/>
        <family val="0"/>
      </rPr>
      <t xml:space="preserve"> (kW/kW)</t>
    </r>
  </si>
  <si>
    <t>1st mth</t>
  </si>
  <si>
    <t>2nd mth</t>
  </si>
  <si>
    <t>3rd mth</t>
  </si>
  <si>
    <t>4th mth</t>
  </si>
  <si>
    <t>5th mth</t>
  </si>
  <si>
    <t>6th mth</t>
  </si>
  <si>
    <t>7th mth</t>
  </si>
  <si>
    <t>8th mth</t>
  </si>
  <si>
    <t>9th mth</t>
  </si>
  <si>
    <t>10th mth</t>
  </si>
  <si>
    <t>11th mth</t>
  </si>
  <si>
    <r>
      <t xml:space="preserve">12th mth </t>
    </r>
    <r>
      <rPr>
        <vertAlign val="superscript"/>
        <sz val="10"/>
        <color indexed="8"/>
        <rFont val="Frutiger Light"/>
        <family val="0"/>
      </rPr>
      <t>^31</t>
    </r>
  </si>
  <si>
    <t xml:space="preserve">(A)  Administrative Information                                              </t>
  </si>
  <si>
    <r>
      <t xml:space="preserve">2) Date of completion of energy audit : 
   </t>
    </r>
    <r>
      <rPr>
        <sz val="14"/>
        <color indexed="8"/>
        <rFont val="Frutiger Light"/>
        <family val="0"/>
      </rPr>
      <t>(not later than 6 months after the energy bill reference month)</t>
    </r>
  </si>
  <si>
    <r>
      <t xml:space="preserve">If yes, please provide information </t>
    </r>
    <r>
      <rPr>
        <vertAlign val="superscript"/>
        <sz val="12"/>
        <color indexed="8"/>
        <rFont val="Frutiger Light"/>
        <family val="0"/>
      </rPr>
      <t>^34</t>
    </r>
    <r>
      <rPr>
        <sz val="12"/>
        <color indexed="8"/>
        <rFont val="Frutiger Light"/>
        <family val="0"/>
      </rPr>
      <t>. (Refer TG-EAC clause 4.4)</t>
    </r>
  </si>
  <si>
    <r>
      <t>Please choose the type (tick one item only) of building of the building entity</t>
    </r>
    <r>
      <rPr>
        <vertAlign val="superscript"/>
        <sz val="12"/>
        <color indexed="8"/>
        <rFont val="Frutiger Light"/>
        <family val="0"/>
      </rPr>
      <t>^2</t>
    </r>
    <r>
      <rPr>
        <sz val="12"/>
        <color indexed="8"/>
        <rFont val="Frutiger Light"/>
        <family val="0"/>
      </rPr>
      <t xml:space="preserve"> audited :</t>
    </r>
  </si>
  <si>
    <r>
      <t>Please indicate the portion of the building entity being common area</t>
    </r>
    <r>
      <rPr>
        <vertAlign val="superscript"/>
        <sz val="12"/>
        <color indexed="8"/>
        <rFont val="Frutiger Light"/>
        <family val="0"/>
      </rPr>
      <t>^4</t>
    </r>
    <r>
      <rPr>
        <sz val="12"/>
        <color indexed="8"/>
        <rFont val="Frutiger Light"/>
        <family val="0"/>
      </rPr>
      <t>:</t>
    </r>
  </si>
  <si>
    <r>
      <t>Please indicate the no. of blocks</t>
    </r>
    <r>
      <rPr>
        <vertAlign val="superscript"/>
        <sz val="12"/>
        <color indexed="8"/>
        <rFont val="Frutiger Light"/>
        <family val="0"/>
      </rPr>
      <t>^2</t>
    </r>
    <r>
      <rPr>
        <sz val="12"/>
        <color indexed="8"/>
        <rFont val="Frutiger Light"/>
        <family val="0"/>
      </rPr>
      <t xml:space="preserve"> of the building entity:</t>
    </r>
  </si>
  <si>
    <t>7) Summary of operation characteristics of categorized major usages of CBSI-served areas :</t>
  </si>
  <si>
    <r>
      <t xml:space="preserve">8) Details of operation characteristics of CBSI-served areas grouped under categorized major usages </t>
    </r>
    <r>
      <rPr>
        <b/>
        <vertAlign val="superscript"/>
        <sz val="12"/>
        <color indexed="8"/>
        <rFont val="Frutiger Light"/>
        <family val="0"/>
      </rPr>
      <t>^16</t>
    </r>
  </si>
  <si>
    <r>
      <t>(Commonly used areas</t>
    </r>
    <r>
      <rPr>
        <vertAlign val="superscript"/>
        <sz val="12"/>
        <color indexed="8"/>
        <rFont val="Frutiger Light"/>
        <family val="0"/>
      </rPr>
      <t>^18</t>
    </r>
    <r>
      <rPr>
        <sz val="12"/>
        <color indexed="8"/>
        <rFont val="Frutiger Light"/>
        <family val="0"/>
      </rPr>
      <t xml:space="preserve"> on office floors (office tower entrance lobby, lift lobbies, common corridors, common toilets etc.)</t>
    </r>
  </si>
  <si>
    <r>
      <t>Commonly used areas</t>
    </r>
    <r>
      <rPr>
        <vertAlign val="superscript"/>
        <sz val="12"/>
        <color indexed="8"/>
        <rFont val="Frutiger Light"/>
        <family val="0"/>
      </rPr>
      <t>^18</t>
    </r>
    <r>
      <rPr>
        <sz val="12"/>
        <color indexed="8"/>
        <rFont val="Frutiger Light"/>
        <family val="0"/>
      </rPr>
      <t xml:space="preserve"> on shopping &amp; leisure floors (shopping mall entrance lobby, public circulation areas, atrium, visitor toilets, etc.)</t>
    </r>
  </si>
  <si>
    <t>Back of house areas (plant rooms, cleaner rooms, staircases (non-public circulation areas))</t>
  </si>
  <si>
    <r>
      <t>Others</t>
    </r>
    <r>
      <rPr>
        <vertAlign val="superscript"/>
        <sz val="12"/>
        <color indexed="8"/>
        <rFont val="Frutiger Light"/>
        <family val="0"/>
      </rPr>
      <t>^13</t>
    </r>
    <r>
      <rPr>
        <sz val="12"/>
        <color indexed="8"/>
        <rFont val="Frutiger Light"/>
        <family val="0"/>
      </rPr>
      <t xml:space="preserve"> 
(if applicable, please specify)</t>
    </r>
  </si>
  <si>
    <r>
      <t>Cooling (for heat rejection) (A/FW/SW/FE)</t>
    </r>
    <r>
      <rPr>
        <vertAlign val="superscript"/>
        <sz val="10"/>
        <color indexed="8"/>
        <rFont val="Frutiger Light"/>
        <family val="0"/>
      </rPr>
      <t>^22</t>
    </r>
  </si>
  <si>
    <r>
      <t xml:space="preserve">Compressor </t>
    </r>
    <r>
      <rPr>
        <vertAlign val="superscript"/>
        <sz val="10"/>
        <color indexed="8"/>
        <rFont val="Frutiger Light"/>
        <family val="0"/>
      </rPr>
      <t>^23</t>
    </r>
    <r>
      <rPr>
        <sz val="10"/>
        <color indexed="8"/>
        <rFont val="Frutiger Light"/>
        <family val="0"/>
      </rPr>
      <t xml:space="preserve"> (Ce/Se/So/Re)</t>
    </r>
  </si>
  <si>
    <r>
      <t xml:space="preserve">Input power </t>
    </r>
    <r>
      <rPr>
        <vertAlign val="superscript"/>
        <sz val="12"/>
        <color indexed="8"/>
        <rFont val="Frutiger Light"/>
        <family val="0"/>
      </rPr>
      <t>^35</t>
    </r>
  </si>
  <si>
    <r>
      <t>Total for heating</t>
    </r>
    <r>
      <rPr>
        <vertAlign val="superscript"/>
        <sz val="12"/>
        <color indexed="8"/>
        <rFont val="Frutiger Light"/>
        <family val="0"/>
      </rPr>
      <t>^26</t>
    </r>
    <r>
      <rPr>
        <b/>
        <sz val="12"/>
        <color indexed="8"/>
        <rFont val="Frutiger Light"/>
        <family val="0"/>
      </rPr>
      <t xml:space="preserve">, of all </t>
    </r>
    <r>
      <rPr>
        <sz val="12"/>
        <color indexed="8"/>
        <rFont val="Frutiger Light"/>
        <family val="0"/>
      </rPr>
      <t>boilers / VRF system / heat pumps / other heating</t>
    </r>
    <r>
      <rPr>
        <b/>
        <sz val="12"/>
        <color indexed="8"/>
        <rFont val="Frutiger Light"/>
        <family val="0"/>
      </rPr>
      <t xml:space="preserve"> </t>
    </r>
  </si>
  <si>
    <r>
      <t>Total for cooling</t>
    </r>
    <r>
      <rPr>
        <vertAlign val="superscript"/>
        <sz val="12"/>
        <color indexed="8"/>
        <rFont val="Frutiger Light"/>
        <family val="0"/>
      </rPr>
      <t>^26</t>
    </r>
    <r>
      <rPr>
        <b/>
        <sz val="12"/>
        <color indexed="8"/>
        <rFont val="Frutiger Light"/>
        <family val="0"/>
      </rPr>
      <t xml:space="preserve">, of all </t>
    </r>
    <r>
      <rPr>
        <sz val="12"/>
        <color indexed="8"/>
        <rFont val="Frutiger Light"/>
        <family val="0"/>
      </rPr>
      <t>chillers / VRF system / heat pumps</t>
    </r>
  </si>
  <si>
    <r>
      <t xml:space="preserve">Type of equipment  (R/S/P) </t>
    </r>
    <r>
      <rPr>
        <vertAlign val="superscript"/>
        <sz val="10"/>
        <color indexed="8"/>
        <rFont val="Frutiger Light"/>
        <family val="0"/>
      </rPr>
      <t>^21</t>
    </r>
    <r>
      <rPr>
        <sz val="10"/>
        <color indexed="8"/>
        <rFont val="Frutiger Light"/>
        <family val="0"/>
      </rPr>
      <t xml:space="preserve">
(</t>
    </r>
    <r>
      <rPr>
        <b/>
        <sz val="10"/>
        <color indexed="8"/>
        <rFont val="Frutiger Light"/>
        <family val="0"/>
      </rPr>
      <t>R</t>
    </r>
    <r>
      <rPr>
        <sz val="10"/>
        <color indexed="8"/>
        <rFont val="Frutiger Light"/>
        <family val="0"/>
      </rPr>
      <t xml:space="preserve">: Room type, </t>
    </r>
    <r>
      <rPr>
        <b/>
        <sz val="10"/>
        <color indexed="8"/>
        <rFont val="Frutiger Light"/>
        <family val="0"/>
      </rPr>
      <t>S</t>
    </r>
    <r>
      <rPr>
        <sz val="10"/>
        <color indexed="8"/>
        <rFont val="Frutiger Light"/>
        <family val="0"/>
      </rPr>
      <t xml:space="preserve">: Split type, </t>
    </r>
    <r>
      <rPr>
        <b/>
        <sz val="10"/>
        <color indexed="8"/>
        <rFont val="Frutiger Light"/>
        <family val="0"/>
      </rPr>
      <t>OU</t>
    </r>
    <r>
      <rPr>
        <sz val="10"/>
        <color indexed="8"/>
        <rFont val="Frutiger Light"/>
        <family val="0"/>
      </rPr>
      <t>: Other Unitary air-conditioner )</t>
    </r>
  </si>
  <si>
    <r>
      <t>Input power</t>
    </r>
    <r>
      <rPr>
        <vertAlign val="superscript"/>
        <sz val="10"/>
        <color indexed="8"/>
        <rFont val="Frutiger Light"/>
        <family val="0"/>
      </rPr>
      <t xml:space="preserve">^35 </t>
    </r>
  </si>
  <si>
    <r>
      <t>Total for cooling</t>
    </r>
    <r>
      <rPr>
        <vertAlign val="superscript"/>
        <sz val="12"/>
        <color indexed="8"/>
        <rFont val="Frutiger Light"/>
        <family val="0"/>
      </rPr>
      <t>^26</t>
    </r>
    <r>
      <rPr>
        <b/>
        <sz val="12"/>
        <color indexed="8"/>
        <rFont val="Frutiger Light"/>
        <family val="0"/>
      </rPr>
      <t xml:space="preserve">, of all </t>
    </r>
    <r>
      <rPr>
        <sz val="12"/>
        <color indexed="8"/>
        <rFont val="Frutiger Light"/>
        <family val="0"/>
      </rPr>
      <t>unitary air-conditioners:</t>
    </r>
  </si>
  <si>
    <r>
      <t>Total for heating</t>
    </r>
    <r>
      <rPr>
        <vertAlign val="superscript"/>
        <sz val="12"/>
        <color indexed="8"/>
        <rFont val="Frutiger Light"/>
        <family val="0"/>
      </rPr>
      <t>^26</t>
    </r>
    <r>
      <rPr>
        <b/>
        <sz val="12"/>
        <color indexed="8"/>
        <rFont val="Frutiger Light"/>
        <family val="0"/>
      </rPr>
      <t xml:space="preserve">, of all </t>
    </r>
    <r>
      <rPr>
        <sz val="12"/>
        <color indexed="8"/>
        <rFont val="Frutiger Light"/>
        <family val="0"/>
      </rPr>
      <t>unitary air-conditioners:</t>
    </r>
  </si>
  <si>
    <r>
      <t xml:space="preserve">Percentage </t>
    </r>
    <r>
      <rPr>
        <sz val="12"/>
        <color indexed="8"/>
        <rFont val="Frutiger Light"/>
        <family val="0"/>
      </rPr>
      <t>(based on total cooling capacity) of all unitary air-conditioners (add up to 100%) :</t>
    </r>
  </si>
  <si>
    <r>
      <t>Pump motor input power</t>
    </r>
    <r>
      <rPr>
        <vertAlign val="superscript"/>
        <sz val="10"/>
        <color indexed="8"/>
        <rFont val="Frutiger Light"/>
        <family val="0"/>
      </rPr>
      <t xml:space="preserve">^35 </t>
    </r>
    <r>
      <rPr>
        <sz val="10"/>
        <color indexed="8"/>
        <rFont val="Frutiger Light"/>
        <family val="0"/>
      </rPr>
      <t xml:space="preserve"> </t>
    </r>
  </si>
  <si>
    <r>
      <t>Pump capacity</t>
    </r>
    <r>
      <rPr>
        <vertAlign val="superscript"/>
        <sz val="10"/>
        <color indexed="8"/>
        <rFont val="Frutiger Light"/>
        <family val="0"/>
      </rPr>
      <t>^35</t>
    </r>
  </si>
  <si>
    <r>
      <t>Total, of all chilled water pumps</t>
    </r>
    <r>
      <rPr>
        <vertAlign val="superscript"/>
        <sz val="12"/>
        <color indexed="8"/>
        <rFont val="Frutiger Light"/>
        <family val="0"/>
      </rPr>
      <t>^27A</t>
    </r>
  </si>
  <si>
    <r>
      <t>Total, of all condenser water pumps</t>
    </r>
    <r>
      <rPr>
        <vertAlign val="superscript"/>
        <sz val="12"/>
        <color indexed="8"/>
        <rFont val="Frutiger Light"/>
        <family val="0"/>
      </rPr>
      <t>^27B</t>
    </r>
  </si>
  <si>
    <r>
      <rPr>
        <b/>
        <sz val="12"/>
        <color indexed="8"/>
        <rFont val="Frutiger Light"/>
        <family val="0"/>
      </rPr>
      <t>Heater water pumps - total of all</t>
    </r>
    <r>
      <rPr>
        <sz val="12"/>
        <color indexed="8"/>
        <rFont val="Frutiger Light"/>
        <family val="0"/>
      </rPr>
      <t xml:space="preserve"> heated water pumps</t>
    </r>
    <r>
      <rPr>
        <vertAlign val="superscript"/>
        <sz val="12"/>
        <color indexed="8"/>
        <rFont val="Frutiger Light"/>
        <family val="0"/>
      </rPr>
      <t>^27</t>
    </r>
  </si>
  <si>
    <r>
      <t>Fan motor input power</t>
    </r>
    <r>
      <rPr>
        <vertAlign val="superscript"/>
        <sz val="10"/>
        <color indexed="8"/>
        <rFont val="Frutiger Light"/>
        <family val="0"/>
      </rPr>
      <t>^35</t>
    </r>
    <r>
      <rPr>
        <sz val="10"/>
        <color indexed="8"/>
        <rFont val="Frutiger Light"/>
        <family val="0"/>
      </rPr>
      <t xml:space="preserve"> </t>
    </r>
  </si>
  <si>
    <r>
      <t>Total, of all heat rejection equipment</t>
    </r>
    <r>
      <rPr>
        <vertAlign val="superscript"/>
        <sz val="12"/>
        <color indexed="8"/>
        <rFont val="Frutiger Light"/>
        <family val="0"/>
      </rPr>
      <t>^27C</t>
    </r>
  </si>
  <si>
    <r>
      <t>Fan motor input power</t>
    </r>
    <r>
      <rPr>
        <vertAlign val="superscript"/>
        <sz val="10"/>
        <color indexed="8"/>
        <rFont val="Frutiger Light"/>
        <family val="0"/>
      </rPr>
      <t xml:space="preserve">^35 </t>
    </r>
  </si>
  <si>
    <r>
      <t>Fan capacity</t>
    </r>
    <r>
      <rPr>
        <vertAlign val="superscript"/>
        <sz val="10"/>
        <color indexed="8"/>
        <rFont val="Frutiger Light"/>
        <family val="0"/>
      </rPr>
      <t xml:space="preserve">^35  </t>
    </r>
  </si>
  <si>
    <r>
      <t>Total, of all air-conditioning fans</t>
    </r>
    <r>
      <rPr>
        <vertAlign val="superscript"/>
        <sz val="12"/>
        <color indexed="8"/>
        <rFont val="Frutiger Light"/>
        <family val="0"/>
      </rPr>
      <t>^27D</t>
    </r>
  </si>
  <si>
    <r>
      <t>Percentage</t>
    </r>
    <r>
      <rPr>
        <sz val="12"/>
        <color indexed="8"/>
        <rFont val="Frutiger Light"/>
        <family val="0"/>
      </rPr>
      <t xml:space="preserve"> (based on total fan rated motor power) of all air-conditioning fans (add up to 100%) </t>
    </r>
    <r>
      <rPr>
        <b/>
        <sz val="12"/>
        <color indexed="8"/>
        <rFont val="Frutiger Light"/>
        <family val="0"/>
      </rPr>
      <t>:</t>
    </r>
  </si>
  <si>
    <r>
      <t>Fan motor input power</t>
    </r>
    <r>
      <rPr>
        <vertAlign val="superscript"/>
        <sz val="10"/>
        <color indexed="8"/>
        <rFont val="Frutiger Light"/>
        <family val="0"/>
      </rPr>
      <t>^35</t>
    </r>
  </si>
  <si>
    <r>
      <t>Fan capacity^</t>
    </r>
    <r>
      <rPr>
        <vertAlign val="superscript"/>
        <sz val="10"/>
        <color indexed="8"/>
        <rFont val="Frutiger Light"/>
        <family val="0"/>
      </rPr>
      <t>35</t>
    </r>
  </si>
  <si>
    <r>
      <t>Percentage</t>
    </r>
    <r>
      <rPr>
        <sz val="12"/>
        <color indexed="8"/>
        <rFont val="Frutiger Light"/>
        <family val="0"/>
      </rPr>
      <t xml:space="preserve"> (based on total rated motor power) of all central mechanical ventilation fans (add up to 100%) :</t>
    </r>
  </si>
  <si>
    <r>
      <rPr>
        <b/>
        <sz val="12"/>
        <color indexed="8"/>
        <rFont val="Frutiger Light"/>
        <family val="0"/>
      </rPr>
      <t>Total lighting power</t>
    </r>
    <r>
      <rPr>
        <sz val="12"/>
        <color indexed="8"/>
        <rFont val="Frutiger Light"/>
        <family val="0"/>
      </rPr>
      <t>, of all luminaires (kW) [obtained by summing up all figures in (a) to (g)]</t>
    </r>
  </si>
  <si>
    <t>Total, of all lifts, escalators and passenger conveyors</t>
  </si>
  <si>
    <r>
      <t xml:space="preserve">Percentage </t>
    </r>
    <r>
      <rPr>
        <sz val="10"/>
        <color indexed="8"/>
        <rFont val="Frutiger Light"/>
        <family val="0"/>
      </rPr>
      <t>(based on total rated motor power)</t>
    </r>
    <r>
      <rPr>
        <sz val="12"/>
        <color indexed="8"/>
        <rFont val="Frutiger Light"/>
        <family val="0"/>
      </rPr>
      <t xml:space="preserve"> of all lifts, escalators &amp; passenger conveyors </t>
    </r>
    <r>
      <rPr>
        <sz val="10"/>
        <color indexed="8"/>
        <rFont val="Frutiger Light"/>
        <family val="0"/>
      </rPr>
      <t>(add up to 100%)</t>
    </r>
    <r>
      <rPr>
        <sz val="12"/>
        <color indexed="8"/>
        <rFont val="Frutiger Light"/>
        <family val="0"/>
      </rPr>
      <t xml:space="preserve"> :</t>
    </r>
  </si>
  <si>
    <r>
      <t>5) Other Installations</t>
    </r>
    <r>
      <rPr>
        <vertAlign val="superscript"/>
        <sz val="12"/>
        <color indexed="8"/>
        <rFont val="Frutiger Light"/>
        <family val="0"/>
      </rPr>
      <t>^28^34</t>
    </r>
  </si>
  <si>
    <r>
      <rPr>
        <b/>
        <sz val="12"/>
        <color indexed="8"/>
        <rFont val="Frutiger Light"/>
        <family val="0"/>
      </rPr>
      <t>Annual electricity consumptiuon of last 36-month (kWh/annum)</t>
    </r>
    <r>
      <rPr>
        <sz val="12"/>
        <color indexed="8"/>
        <rFont val="Frutiger Light"/>
        <family val="0"/>
      </rPr>
      <t xml:space="preserve"> </t>
    </r>
    <r>
      <rPr>
        <sz val="10"/>
        <color indexed="8"/>
        <rFont val="Frutiger Light"/>
        <family val="0"/>
      </rPr>
      <t>(EAC Clause 8.1(g)ii))</t>
    </r>
  </si>
  <si>
    <r>
      <rPr>
        <b/>
        <sz val="12"/>
        <color indexed="8"/>
        <rFont val="Frutiger Light"/>
        <family val="0"/>
      </rPr>
      <t>Annual consumption of energy</t>
    </r>
    <r>
      <rPr>
        <vertAlign val="superscript"/>
        <sz val="12"/>
        <color indexed="8"/>
        <rFont val="Frutiger Light"/>
        <family val="0"/>
      </rPr>
      <t>^30</t>
    </r>
    <r>
      <rPr>
        <b/>
        <sz val="12"/>
        <color indexed="8"/>
        <rFont val="Frutiger Light"/>
        <family val="0"/>
      </rPr>
      <t xml:space="preserve"> other than electricity, of last 36-month (MJ/annum)  </t>
    </r>
    <r>
      <rPr>
        <sz val="12"/>
        <color indexed="8"/>
        <rFont val="Frutiger Light"/>
        <family val="0"/>
      </rPr>
      <t xml:space="preserve"> </t>
    </r>
    <r>
      <rPr>
        <sz val="10"/>
        <color indexed="8"/>
        <rFont val="Frutiger Light"/>
        <family val="0"/>
      </rPr>
      <t>(EAC Clause 8.1(g)ii))</t>
    </r>
  </si>
  <si>
    <r>
      <rPr>
        <b/>
        <sz val="12"/>
        <color indexed="8"/>
        <rFont val="Frutiger Light"/>
        <family val="0"/>
      </rPr>
      <t>Annual total energy consumption, of last 36-month (MJ/annum)  (sum of figures in 1) &amp; 2))</t>
    </r>
    <r>
      <rPr>
        <sz val="12"/>
        <color indexed="8"/>
        <rFont val="Frutiger Light"/>
        <family val="0"/>
      </rPr>
      <t xml:space="preserve">  (EAC Clause 8.1(g)ii))</t>
    </r>
  </si>
  <si>
    <r>
      <rPr>
        <b/>
        <sz val="12"/>
        <color indexed="8"/>
        <rFont val="Frutiger Light"/>
        <family val="0"/>
      </rPr>
      <t>Annual Energy Utilisation Index (EUI) of last 36-month (MJ/m</t>
    </r>
    <r>
      <rPr>
        <b/>
        <vertAlign val="superscript"/>
        <sz val="12"/>
        <color indexed="8"/>
        <rFont val="Frutiger Light"/>
        <family val="0"/>
      </rPr>
      <t>2</t>
    </r>
    <r>
      <rPr>
        <b/>
        <sz val="12"/>
        <color indexed="8"/>
        <rFont val="Frutiger Light"/>
        <family val="0"/>
      </rPr>
      <t xml:space="preserve">/annum)  (EAC Clause 8.1(g)ii)) </t>
    </r>
    <r>
      <rPr>
        <sz val="12"/>
        <color indexed="8"/>
        <rFont val="Frutiger Light"/>
        <family val="0"/>
      </rPr>
      <t xml:space="preserve">
(Value in kWh/m</t>
    </r>
    <r>
      <rPr>
        <vertAlign val="superscript"/>
        <sz val="12"/>
        <color indexed="8"/>
        <rFont val="Frutiger Light"/>
        <family val="0"/>
      </rPr>
      <t>2</t>
    </r>
    <r>
      <rPr>
        <sz val="12"/>
        <color indexed="8"/>
        <rFont val="Frutiger Light"/>
        <family val="0"/>
      </rPr>
      <t>/annum can be obtained by dividing the MJ/m2/annum figure by 3.6)</t>
    </r>
  </si>
  <si>
    <r>
      <rPr>
        <b/>
        <sz val="12"/>
        <color indexed="8"/>
        <rFont val="Frutiger Light"/>
        <family val="0"/>
      </rPr>
      <t>Monthly EUI of past 1st 12-month period (MJ/m</t>
    </r>
    <r>
      <rPr>
        <b/>
        <vertAlign val="superscript"/>
        <sz val="12"/>
        <color indexed="8"/>
        <rFont val="Frutiger Light"/>
        <family val="0"/>
      </rPr>
      <t>2</t>
    </r>
    <r>
      <rPr>
        <b/>
        <sz val="12"/>
        <color indexed="8"/>
        <rFont val="Frutiger Light"/>
        <family val="0"/>
      </rPr>
      <t>/month)</t>
    </r>
    <r>
      <rPr>
        <sz val="12"/>
        <color indexed="8"/>
        <rFont val="Frutiger Light"/>
        <family val="0"/>
      </rPr>
      <t xml:space="preserve">
 (EAC Clause 8.1(g)iii))</t>
    </r>
  </si>
  <si>
    <r>
      <rPr>
        <b/>
        <sz val="12"/>
        <color indexed="8"/>
        <rFont val="Frutiger Light"/>
        <family val="0"/>
      </rPr>
      <t>Annual energy consumption breakdown, of past 1</t>
    </r>
    <r>
      <rPr>
        <b/>
        <vertAlign val="superscript"/>
        <sz val="12"/>
        <color indexed="8"/>
        <rFont val="Frutiger Light"/>
        <family val="0"/>
      </rPr>
      <t>st</t>
    </r>
    <r>
      <rPr>
        <b/>
        <sz val="12"/>
        <color indexed="8"/>
        <rFont val="Frutiger Light"/>
        <family val="0"/>
      </rPr>
      <t xml:space="preserve"> 12-month period (MJ/annum)</t>
    </r>
    <r>
      <rPr>
        <sz val="12"/>
        <color indexed="8"/>
        <rFont val="Frutiger Light"/>
        <family val="0"/>
      </rPr>
      <t xml:space="preserve">
 (EAC Clause 8.1(g)iv))</t>
    </r>
  </si>
  <si>
    <r>
      <t>Energy supply from CBSI to building’s units, as a percentage of the total energy consumption of past 1</t>
    </r>
    <r>
      <rPr>
        <b/>
        <vertAlign val="superscript"/>
        <sz val="12"/>
        <color indexed="8"/>
        <rFont val="Frutiger Light"/>
        <family val="0"/>
      </rPr>
      <t>st</t>
    </r>
    <r>
      <rPr>
        <b/>
        <sz val="12"/>
        <color indexed="8"/>
        <rFont val="Frutiger Light"/>
        <family val="0"/>
      </rPr>
      <t xml:space="preserve"> 12-month period  (EAC Clause 8.1(h)) </t>
    </r>
  </si>
  <si>
    <r>
      <rPr>
        <b/>
        <sz val="12"/>
        <color indexed="8"/>
        <rFont val="Frutiger Light"/>
        <family val="0"/>
      </rPr>
      <t xml:space="preserve">Energy bill reference month </t>
    </r>
    <r>
      <rPr>
        <sz val="12"/>
        <color indexed="8"/>
        <rFont val="Frutiger Light"/>
        <family val="0"/>
      </rPr>
      <t>(month for which the most recent energy bill has been issued by the energy supply utility prior to commencement of energy audit, i.e. the 12</t>
    </r>
    <r>
      <rPr>
        <vertAlign val="superscript"/>
        <sz val="12"/>
        <color indexed="8"/>
        <rFont val="Frutiger Light"/>
        <family val="0"/>
      </rPr>
      <t>th</t>
    </r>
    <r>
      <rPr>
        <sz val="12"/>
        <color indexed="8"/>
        <rFont val="Frutiger Light"/>
        <family val="0"/>
      </rPr>
      <t xml:space="preserve"> month of item 5)</t>
    </r>
    <r>
      <rPr>
        <b/>
        <sz val="12"/>
        <color indexed="8"/>
        <rFont val="Frutiger Light"/>
        <family val="0"/>
      </rPr>
      <t xml:space="preserve"> ending on </t>
    </r>
  </si>
  <si>
    <t>Please refer to the EAC and its Technical Guidelines on the EAC《TG-EAC》for interpretations and intents of various terminologies and expressions.</t>
  </si>
  <si>
    <t xml:space="preserve">                 Operation characteristics
Major usage</t>
  </si>
  <si>
    <r>
      <t xml:space="preserve">Weekly operating hours </t>
    </r>
    <r>
      <rPr>
        <vertAlign val="superscript"/>
        <sz val="12"/>
        <color indexed="8"/>
        <rFont val="Frutiger Light"/>
        <family val="0"/>
      </rPr>
      <t>^12</t>
    </r>
    <r>
      <rPr>
        <sz val="12"/>
        <color indexed="8"/>
        <rFont val="Frutiger Light"/>
        <family val="0"/>
      </rPr>
      <t xml:space="preserve"> (hrs/week) 
[sum up hours of “weekday” 
and hours of “weekend”</t>
    </r>
    <r>
      <rPr>
        <sz val="12"/>
        <color indexed="8"/>
        <rFont val="Frutiger Light"/>
        <family val="0"/>
      </rPr>
      <t xml:space="preserve"> </t>
    </r>
    <r>
      <rPr>
        <sz val="12"/>
        <color indexed="8"/>
        <rFont val="Frutiger Light"/>
        <family val="0"/>
      </rPr>
      <t>to 
obtain hours of “week total”]</t>
    </r>
  </si>
  <si>
    <t xml:space="preserve">   Please indicate if automatic sequencing control is provided:</t>
  </si>
  <si>
    <r>
      <rPr>
        <b/>
        <sz val="12"/>
        <color indexed="8"/>
        <rFont val="Frutiger Light"/>
        <family val="0"/>
      </rPr>
      <t>Percentage</t>
    </r>
    <r>
      <rPr>
        <sz val="12"/>
        <color indexed="8"/>
        <rFont val="Frutiger Light"/>
        <family val="0"/>
      </rPr>
      <t xml:space="preserve"> (based on total lighting power) of all luminaires (add up to 100%):</t>
    </r>
  </si>
  <si>
    <t>I</t>
  </si>
  <si>
    <t>II</t>
  </si>
  <si>
    <t>III</t>
  </si>
  <si>
    <t>LG</t>
  </si>
  <si>
    <t>EL</t>
  </si>
  <si>
    <t>AC</t>
  </si>
  <si>
    <t>LE</t>
  </si>
  <si>
    <t>Others</t>
  </si>
  <si>
    <t>B</t>
  </si>
  <si>
    <t>F</t>
  </si>
  <si>
    <t>L</t>
  </si>
  <si>
    <t>A</t>
  </si>
  <si>
    <t>C</t>
  </si>
  <si>
    <t>D</t>
  </si>
  <si>
    <t>E</t>
  </si>
  <si>
    <t>G</t>
  </si>
  <si>
    <t>H</t>
  </si>
  <si>
    <t>J</t>
  </si>
  <si>
    <t>K</t>
  </si>
  <si>
    <r>
      <t xml:space="preserve">Type of equipment
(C/VRF/HP) </t>
    </r>
    <r>
      <rPr>
        <vertAlign val="superscript"/>
        <sz val="10"/>
        <color indexed="8"/>
        <rFont val="Frutiger Light"/>
        <family val="0"/>
      </rPr>
      <t>^21</t>
    </r>
    <r>
      <rPr>
        <sz val="10"/>
        <color indexed="8"/>
        <rFont val="Frutiger Light"/>
        <family val="0"/>
      </rPr>
      <t xml:space="preserve"> 
(</t>
    </r>
    <r>
      <rPr>
        <b/>
        <sz val="10"/>
        <color indexed="8"/>
        <rFont val="Frutiger Light"/>
        <family val="0"/>
      </rPr>
      <t>C</t>
    </r>
    <r>
      <rPr>
        <sz val="10"/>
        <color indexed="8"/>
        <rFont val="Frutiger Light"/>
        <family val="0"/>
      </rPr>
      <t xml:space="preserve">: Chiller, </t>
    </r>
    <r>
      <rPr>
        <b/>
        <sz val="10"/>
        <color indexed="8"/>
        <rFont val="Frutiger Light"/>
        <family val="0"/>
      </rPr>
      <t>VRF</t>
    </r>
    <r>
      <rPr>
        <sz val="10"/>
        <color indexed="8"/>
        <rFont val="Frutiger Light"/>
        <family val="0"/>
      </rPr>
      <t>: VRF system,</t>
    </r>
    <r>
      <rPr>
        <b/>
        <sz val="10"/>
        <color indexed="8"/>
        <rFont val="Frutiger Light"/>
        <family val="0"/>
      </rPr>
      <t xml:space="preserve"> HP</t>
    </r>
    <r>
      <rPr>
        <sz val="10"/>
        <color indexed="8"/>
        <rFont val="Frutiger Light"/>
        <family val="0"/>
      </rPr>
      <t>: Heat Pump)</t>
    </r>
  </si>
  <si>
    <r>
      <t xml:space="preserve">Type of equipment
(C/VRF/HP/B/O) </t>
    </r>
    <r>
      <rPr>
        <vertAlign val="superscript"/>
        <sz val="10"/>
        <color indexed="8"/>
        <rFont val="Frutiger Light"/>
        <family val="0"/>
      </rPr>
      <t>^21</t>
    </r>
    <r>
      <rPr>
        <sz val="10"/>
        <color indexed="8"/>
        <rFont val="Frutiger Light"/>
        <family val="0"/>
      </rPr>
      <t xml:space="preserve"> 
(</t>
    </r>
    <r>
      <rPr>
        <b/>
        <sz val="10"/>
        <color indexed="8"/>
        <rFont val="Frutiger Light"/>
        <family val="0"/>
      </rPr>
      <t>C</t>
    </r>
    <r>
      <rPr>
        <sz val="10"/>
        <color indexed="8"/>
        <rFont val="Frutiger Light"/>
        <family val="0"/>
      </rPr>
      <t xml:space="preserve">: Chiller, </t>
    </r>
    <r>
      <rPr>
        <b/>
        <sz val="10"/>
        <color indexed="8"/>
        <rFont val="Frutiger Light"/>
        <family val="0"/>
      </rPr>
      <t>VRF</t>
    </r>
    <r>
      <rPr>
        <sz val="10"/>
        <color indexed="8"/>
        <rFont val="Frutiger Light"/>
        <family val="0"/>
      </rPr>
      <t>: VRF system,</t>
    </r>
    <r>
      <rPr>
        <b/>
        <sz val="10"/>
        <color indexed="8"/>
        <rFont val="Frutiger Light"/>
        <family val="0"/>
      </rPr>
      <t xml:space="preserve"> HP</t>
    </r>
    <r>
      <rPr>
        <sz val="10"/>
        <color indexed="8"/>
        <rFont val="Frutiger Light"/>
        <family val="0"/>
      </rPr>
      <t xml:space="preserve">: Heat Pump, </t>
    </r>
    <r>
      <rPr>
        <b/>
        <sz val="10"/>
        <color indexed="8"/>
        <rFont val="Frutiger Light"/>
        <family val="0"/>
      </rPr>
      <t>B</t>
    </r>
    <r>
      <rPr>
        <sz val="10"/>
        <color indexed="8"/>
        <rFont val="Frutiger Light"/>
        <family val="0"/>
      </rPr>
      <t>: Boiler,</t>
    </r>
    <r>
      <rPr>
        <sz val="10"/>
        <color indexed="8"/>
        <rFont val="Frutiger Light"/>
        <family val="0"/>
      </rPr>
      <t xml:space="preserve"> </t>
    </r>
    <r>
      <rPr>
        <b/>
        <sz val="10"/>
        <color indexed="8"/>
        <rFont val="Frutiger Light"/>
        <family val="0"/>
      </rPr>
      <t>O</t>
    </r>
    <r>
      <rPr>
        <sz val="10"/>
        <color indexed="8"/>
        <rFont val="Frutiger Light"/>
        <family val="0"/>
      </rPr>
      <t>: Other heating)</t>
    </r>
  </si>
  <si>
    <r>
      <t xml:space="preserve">Refrigerant (R134a/ R123/R407c/
R410a/ R12/R11 etc.) </t>
    </r>
    <r>
      <rPr>
        <vertAlign val="superscript"/>
        <sz val="10"/>
        <color indexed="8"/>
        <rFont val="Frutiger Light"/>
        <family val="0"/>
      </rPr>
      <t>^24</t>
    </r>
  </si>
  <si>
    <r>
      <t xml:space="preserve">(a)(ii) Part 1: Unitary air-conditioners (Cooling model) </t>
    </r>
    <r>
      <rPr>
        <vertAlign val="superscript"/>
        <sz val="12"/>
        <color indexed="8"/>
        <rFont val="Frutiger Light"/>
        <family val="0"/>
      </rPr>
      <t>^20^34</t>
    </r>
  </si>
  <si>
    <r>
      <t xml:space="preserve">(a)(ii) Part 2: Unitary air-conditioners (Heating model) </t>
    </r>
    <r>
      <rPr>
        <vertAlign val="superscript"/>
        <sz val="12"/>
        <color indexed="8"/>
        <rFont val="Frutiger Light"/>
        <family val="0"/>
      </rPr>
      <t>^20^34</t>
    </r>
  </si>
  <si>
    <t>Please close the file and re-open it with macros enabled if the macros is disabled.</t>
  </si>
  <si>
    <r>
      <rPr>
        <sz val="22"/>
        <color indexed="8"/>
        <rFont val="Frutiger Light"/>
        <family val="0"/>
      </rPr>
      <t xml:space="preserve">[ Marcos </t>
    </r>
    <r>
      <rPr>
        <b/>
        <sz val="22"/>
        <color indexed="10"/>
        <rFont val="Frutiger Light"/>
        <family val="0"/>
      </rPr>
      <t>MUST</t>
    </r>
    <r>
      <rPr>
        <sz val="22"/>
        <color indexed="8"/>
        <rFont val="Frutiger Light"/>
        <family val="0"/>
      </rPr>
      <t xml:space="preserve"> be enabled to ensure property use of this workbook. ]</t>
    </r>
  </si>
  <si>
    <t xml:space="preserve">Description of EMO </t>
  </si>
  <si>
    <t xml:space="preserve"> (EAC Clause 8.1 (l)i))</t>
  </si>
  <si>
    <t>(Please provide information below)</t>
  </si>
  <si>
    <r>
      <t>“Commonly used areas” in items 8)(a)(i) &amp; 8)(b)(i) refer to areas that are commonly used in a broader sense, which is not confined to the “common area”</t>
    </r>
    <r>
      <rPr>
        <vertAlign val="superscript"/>
        <sz val="12"/>
        <color indexed="8"/>
        <rFont val="Frutiger Light"/>
        <family val="0"/>
      </rPr>
      <t>^4</t>
    </r>
    <r>
      <rPr>
        <sz val="12"/>
        <color indexed="8"/>
        <rFont val="Frutiger Light"/>
        <family val="0"/>
      </rPr>
      <t xml:space="preserve"> interpreted in the Ordinance, and as such a building with no “common area” may have commonly used areas of entrance lobby, common lift lobbies, common corridors etc.</t>
    </r>
  </si>
  <si>
    <r>
      <t xml:space="preserve">(a)(i) Part 1: Chillers (Cooling), VRF System (Cooling) </t>
    </r>
    <r>
      <rPr>
        <vertAlign val="superscript"/>
        <sz val="12"/>
        <color indexed="8"/>
        <rFont val="Frutiger Light"/>
        <family val="0"/>
      </rPr>
      <t xml:space="preserve">^20^34  </t>
    </r>
  </si>
  <si>
    <r>
      <t xml:space="preserve">(a)(i) Part 2: VRF System (Heating), Heat Pumps (Heating), Boilers, Other Heating </t>
    </r>
    <r>
      <rPr>
        <vertAlign val="superscript"/>
        <sz val="12"/>
        <color indexed="8"/>
        <rFont val="Frutiger Light"/>
        <family val="0"/>
      </rPr>
      <t xml:space="preserve">^20^34  </t>
    </r>
  </si>
  <si>
    <t>When deriving the overall COP of a chiller plant, the power consumption figures of condenser fans, condensing water pumps (if any) and the fans of cooling towers shall be included.</t>
  </si>
  <si>
    <r>
      <t xml:space="preserve">(This EXCEL form has built in calculation functions. Cells in yellow shading are </t>
    </r>
    <r>
      <rPr>
        <b/>
        <u val="single"/>
        <sz val="14"/>
        <color indexed="8"/>
        <rFont val="Frutiger Light"/>
        <family val="0"/>
      </rPr>
      <t>not</t>
    </r>
    <r>
      <rPr>
        <sz val="14"/>
        <color indexed="8"/>
        <rFont val="Frutiger Light"/>
        <family val="0"/>
      </rPr>
      <t xml:space="preserve"> for data entry)</t>
    </r>
  </si>
  <si>
    <t>Percentage area 
of total of building entity</t>
  </si>
  <si>
    <r>
      <t xml:space="preserve">Percentage area 
of total of building entity </t>
    </r>
    <r>
      <rPr>
        <vertAlign val="superscript"/>
        <sz val="12"/>
        <color indexed="8"/>
        <rFont val="Frutiger Light"/>
        <family val="0"/>
      </rPr>
      <t>^9</t>
    </r>
  </si>
  <si>
    <r>
      <t xml:space="preserve">Percentage AC area 
of total of building entity </t>
    </r>
    <r>
      <rPr>
        <vertAlign val="superscript"/>
        <sz val="12"/>
        <color indexed="8"/>
        <rFont val="Frutiger Light"/>
        <family val="0"/>
      </rPr>
      <t>^10</t>
    </r>
  </si>
  <si>
    <r>
      <t>Welcome to use technical form "</t>
    </r>
    <r>
      <rPr>
        <b/>
        <sz val="30"/>
        <color indexed="30"/>
        <rFont val="Frutiger Light"/>
        <family val="0"/>
      </rPr>
      <t>EE-EAes2021 (V.0)</t>
    </r>
    <r>
      <rPr>
        <sz val="30"/>
        <color indexed="8"/>
        <rFont val="Frutiger Light"/>
        <family val="0"/>
      </rPr>
      <t>"</t>
    </r>
  </si>
  <si>
    <r>
      <rPr>
        <b/>
        <sz val="12"/>
        <color indexed="8"/>
        <rFont val="Frutiger Light"/>
        <family val="0"/>
      </rPr>
      <t xml:space="preserve">Total lighting power density </t>
    </r>
    <r>
      <rPr>
        <sz val="12"/>
        <color indexed="8"/>
        <rFont val="Frutiger Light"/>
        <family val="0"/>
      </rPr>
      <t>(W/m</t>
    </r>
    <r>
      <rPr>
        <vertAlign val="superscript"/>
        <sz val="12"/>
        <color indexed="8"/>
        <rFont val="Frutiger Light"/>
        <family val="0"/>
      </rPr>
      <t>2</t>
    </r>
    <r>
      <rPr>
        <sz val="12"/>
        <color indexed="8"/>
        <rFont val="Frutiger Light"/>
        <family val="0"/>
      </rPr>
      <t>) [obtained by dividing total lighting power by total internal floor area (having CBSI lighting) above] :</t>
    </r>
  </si>
</sst>
</file>

<file path=xl/styles.xml><?xml version="1.0" encoding="utf-8"?>
<styleSheet xmlns="http://schemas.openxmlformats.org/spreadsheetml/2006/main">
  <numFmts count="38">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C04]dddd\,\ d\ mmmm\,\ yyyy"/>
    <numFmt numFmtId="195" formatCode="#,##0.0"/>
    <numFmt numFmtId="196" formatCode="0.00_ "/>
    <numFmt numFmtId="197" formatCode="#,##0_ "/>
    <numFmt numFmtId="198" formatCode="yyyy&quot;年&quot;m&quot;月&quot;d&quot;日&quot;"/>
    <numFmt numFmtId="199" formatCode="dd/mm/yyyy"/>
    <numFmt numFmtId="200" formatCode="m&quot;月&quot;d&quot;日&quot;"/>
    <numFmt numFmtId="201" formatCode="#,##0.00_ "/>
  </numFmts>
  <fonts count="76">
    <font>
      <sz val="12"/>
      <color theme="1"/>
      <name val="Calibri"/>
      <family val="1"/>
    </font>
    <font>
      <sz val="12"/>
      <color indexed="8"/>
      <name val="Calibri"/>
      <family val="2"/>
    </font>
    <font>
      <sz val="12"/>
      <color indexed="8"/>
      <name val="Frutiger Light"/>
      <family val="0"/>
    </font>
    <font>
      <b/>
      <sz val="14"/>
      <color indexed="8"/>
      <name val="Frutiger Light"/>
      <family val="0"/>
    </font>
    <font>
      <sz val="14"/>
      <color indexed="8"/>
      <name val="Frutiger Light"/>
      <family val="0"/>
    </font>
    <font>
      <b/>
      <sz val="12"/>
      <color indexed="8"/>
      <name val="Frutiger Light"/>
      <family val="0"/>
    </font>
    <font>
      <u val="single"/>
      <sz val="14"/>
      <color indexed="8"/>
      <name val="Frutiger Light"/>
      <family val="0"/>
    </font>
    <font>
      <b/>
      <vertAlign val="superscript"/>
      <sz val="14"/>
      <color indexed="8"/>
      <name val="Frutiger Light"/>
      <family val="0"/>
    </font>
    <font>
      <b/>
      <vertAlign val="superscript"/>
      <sz val="12"/>
      <color indexed="8"/>
      <name val="Frutiger Light"/>
      <family val="0"/>
    </font>
    <font>
      <vertAlign val="superscript"/>
      <sz val="12"/>
      <color indexed="8"/>
      <name val="Calibri"/>
      <family val="2"/>
    </font>
    <font>
      <vertAlign val="superscript"/>
      <sz val="12"/>
      <color indexed="8"/>
      <name val="Frutiger Light"/>
      <family val="0"/>
    </font>
    <font>
      <sz val="10"/>
      <color indexed="8"/>
      <name val="Frutiger Light"/>
      <family val="0"/>
    </font>
    <font>
      <vertAlign val="superscript"/>
      <sz val="10"/>
      <color indexed="8"/>
      <name val="Frutiger Light"/>
      <family val="0"/>
    </font>
    <font>
      <vertAlign val="superscript"/>
      <sz val="14"/>
      <color indexed="8"/>
      <name val="Frutiger Light"/>
      <family val="0"/>
    </font>
    <font>
      <sz val="9"/>
      <name val="新細明體"/>
      <family val="1"/>
    </font>
    <font>
      <b/>
      <sz val="10"/>
      <color indexed="8"/>
      <name val="Frutiger Light"/>
      <family val="0"/>
    </font>
    <font>
      <sz val="22"/>
      <color indexed="8"/>
      <name val="Frutiger Light"/>
      <family val="0"/>
    </font>
    <font>
      <b/>
      <sz val="22"/>
      <color indexed="10"/>
      <name val="Frutiger Light"/>
      <family val="0"/>
    </font>
    <font>
      <b/>
      <u val="single"/>
      <sz val="14"/>
      <color indexed="8"/>
      <name val="Frutiger Light"/>
      <family val="0"/>
    </font>
    <font>
      <b/>
      <sz val="30"/>
      <color indexed="30"/>
      <name val="Frutiger Light"/>
      <family val="0"/>
    </font>
    <font>
      <sz val="30"/>
      <color indexed="8"/>
      <name val="Frutiger Light"/>
      <family val="0"/>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36"/>
      <color indexed="8"/>
      <name val="Frutiger Light"/>
      <family val="0"/>
    </font>
    <font>
      <sz val="24"/>
      <color indexed="8"/>
      <name val="Frutiger Light"/>
      <family val="0"/>
    </font>
    <font>
      <sz val="20"/>
      <color indexed="8"/>
      <name val="Frutiger Light"/>
      <family val="0"/>
    </font>
    <font>
      <i/>
      <sz val="18"/>
      <color indexed="8"/>
      <name val="Frutiger Light"/>
      <family val="0"/>
    </font>
    <font>
      <u val="single"/>
      <sz val="12"/>
      <color indexed="8"/>
      <name val="新細明體"/>
      <family val="1"/>
    </font>
    <font>
      <sz val="10"/>
      <color indexed="8"/>
      <name val="新細明體"/>
      <family val="1"/>
    </font>
    <font>
      <sz val="9"/>
      <color indexed="8"/>
      <name val="Frutiger Light"/>
      <family val="0"/>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Frutiger Light"/>
      <family val="0"/>
    </font>
    <font>
      <sz val="10"/>
      <color theme="1"/>
      <name val="Frutiger Light"/>
      <family val="0"/>
    </font>
    <font>
      <b/>
      <sz val="12"/>
      <color theme="1"/>
      <name val="Frutiger Light"/>
      <family val="0"/>
    </font>
    <font>
      <sz val="36"/>
      <color theme="1"/>
      <name val="Frutiger Light"/>
      <family val="0"/>
    </font>
    <font>
      <sz val="24"/>
      <color theme="1"/>
      <name val="Frutiger Light"/>
      <family val="0"/>
    </font>
    <font>
      <sz val="20"/>
      <color theme="1"/>
      <name val="Frutiger Light"/>
      <family val="0"/>
    </font>
    <font>
      <i/>
      <sz val="18"/>
      <color theme="1"/>
      <name val="Frutiger Light"/>
      <family val="0"/>
    </font>
    <font>
      <sz val="30"/>
      <color theme="1"/>
      <name val="Frutiger Light"/>
      <family val="0"/>
    </font>
    <font>
      <sz val="22"/>
      <color theme="1"/>
      <name val="Frutiger Light"/>
      <family val="0"/>
    </font>
    <font>
      <sz val="14"/>
      <color theme="1"/>
      <name val="Frutiger Light"/>
      <family val="0"/>
    </font>
    <font>
      <u val="single"/>
      <sz val="12"/>
      <color theme="1"/>
      <name val="Calibri"/>
      <family val="1"/>
    </font>
    <font>
      <b/>
      <sz val="14"/>
      <color theme="1"/>
      <name val="Frutiger Light"/>
      <family val="0"/>
    </font>
    <font>
      <sz val="10"/>
      <color theme="1"/>
      <name val="Calibri"/>
      <family val="1"/>
    </font>
    <font>
      <sz val="9"/>
      <color theme="1"/>
      <name val="Frutiger Light"/>
      <family val="0"/>
    </font>
    <font>
      <b/>
      <sz val="10"/>
      <color theme="1"/>
      <name val="Frutiger Light"/>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59996342659"/>
        <bgColor indexed="64"/>
      </patternFill>
    </fill>
    <fill>
      <patternFill patternType="solid">
        <fgColor rgb="FFFFFF00"/>
        <bgColor indexed="64"/>
      </patternFill>
    </fill>
    <fill>
      <patternFill patternType="solid">
        <fgColor theme="0" tint="-0.1499900072813034"/>
        <bgColor indexed="64"/>
      </patternFill>
    </fill>
  </fills>
  <borders count="1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thin"/>
      <bottom style="thin"/>
    </border>
    <border>
      <left style="medium"/>
      <right>
        <color indexed="63"/>
      </right>
      <top>
        <color indexed="63"/>
      </top>
      <bottom style="thin"/>
    </border>
    <border>
      <left style="medium"/>
      <right style="thin"/>
      <top style="thin"/>
      <bottom>
        <color indexed="63"/>
      </bottom>
    </border>
    <border>
      <left style="medium"/>
      <right style="thin"/>
      <top style="thin"/>
      <bottom style="medium"/>
    </border>
    <border>
      <left style="thin"/>
      <right style="medium"/>
      <top style="thin"/>
      <bottom style="medium"/>
    </border>
    <border>
      <left style="thin"/>
      <right style="medium"/>
      <top style="thin"/>
      <bottom>
        <color indexed="63"/>
      </bottom>
    </border>
    <border>
      <left style="medium"/>
      <right>
        <color indexed="63"/>
      </right>
      <top style="thin"/>
      <bottom style="medium"/>
    </border>
    <border>
      <left style="thin"/>
      <right style="medium"/>
      <top>
        <color indexed="63"/>
      </top>
      <bottom style="thin"/>
    </border>
    <border>
      <left style="medium"/>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double">
        <color rgb="FFFF0000"/>
      </top>
      <bottom style="double">
        <color rgb="FFFF0000"/>
      </bottom>
    </border>
    <border>
      <left style="thin"/>
      <right style="thin"/>
      <top style="thin"/>
      <bottom>
        <color indexed="63"/>
      </bottom>
    </border>
    <border>
      <left style="thin"/>
      <right style="medium"/>
      <top style="double">
        <color rgb="FFFF0000"/>
      </top>
      <bottom style="double">
        <color rgb="FFFF0000"/>
      </bottom>
    </border>
    <border>
      <left style="thin"/>
      <right style="thin"/>
      <top style="double"/>
      <bottom style="double"/>
    </border>
    <border>
      <left style="thin"/>
      <right>
        <color indexed="63"/>
      </right>
      <top style="thin"/>
      <bottom>
        <color indexed="63"/>
      </bottom>
    </border>
    <border>
      <left>
        <color indexed="63"/>
      </left>
      <right>
        <color indexed="63"/>
      </right>
      <top style="thin"/>
      <bottom style="medium"/>
    </border>
    <border>
      <left style="medium"/>
      <right>
        <color indexed="63"/>
      </right>
      <top>
        <color indexed="63"/>
      </top>
      <bottom style="medium"/>
    </border>
    <border>
      <left>
        <color indexed="63"/>
      </left>
      <right style="thin"/>
      <top style="thin"/>
      <bottom style="thin"/>
    </border>
    <border>
      <left style="thin"/>
      <right>
        <color indexed="63"/>
      </right>
      <top style="thin"/>
      <bottom style="thin"/>
    </border>
    <border>
      <left style="thin"/>
      <right style="thin"/>
      <top style="thin"/>
      <bottom style="double">
        <color rgb="FFFF0000"/>
      </bottom>
    </border>
    <border>
      <left>
        <color indexed="63"/>
      </left>
      <right style="thin"/>
      <top style="thin"/>
      <bottom>
        <color indexed="63"/>
      </bottom>
    </border>
    <border>
      <left>
        <color indexed="63"/>
      </left>
      <right style="thin"/>
      <top>
        <color indexed="63"/>
      </top>
      <bottom style="double">
        <color rgb="FFFF0000"/>
      </bottom>
    </border>
    <border>
      <left style="thin"/>
      <right style="thin"/>
      <top>
        <color indexed="63"/>
      </top>
      <bottom style="double">
        <color rgb="FFFF0000"/>
      </bottom>
    </border>
    <border>
      <left>
        <color indexed="63"/>
      </left>
      <right style="thin"/>
      <top>
        <color indexed="63"/>
      </top>
      <bottom style="thin"/>
    </border>
    <border>
      <left style="double">
        <color rgb="FFFF0000"/>
      </left>
      <right style="thin"/>
      <top>
        <color indexed="63"/>
      </top>
      <bottom style="double">
        <color rgb="FFFF0000"/>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thin"/>
    </border>
    <border>
      <left style="thin"/>
      <right style="medium"/>
      <top style="medium"/>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double"/>
      <right style="thin"/>
      <top style="double"/>
      <bottom style="double"/>
    </border>
    <border>
      <left style="thin"/>
      <right style="medium"/>
      <top style="double"/>
      <bottom style="double"/>
    </border>
    <border>
      <left style="double"/>
      <right style="thin"/>
      <top style="double"/>
      <bottom style="medium"/>
    </border>
    <border>
      <left style="thin"/>
      <right style="thin"/>
      <top style="double"/>
      <bottom style="medium"/>
    </border>
    <border>
      <left style="thin"/>
      <right style="medium"/>
      <top style="double"/>
      <bottom style="medium"/>
    </border>
    <border>
      <left style="thin"/>
      <right style="thin"/>
      <top>
        <color indexed="63"/>
      </top>
      <bottom>
        <color indexed="63"/>
      </bottom>
    </border>
    <border>
      <left>
        <color indexed="63"/>
      </left>
      <right style="thin"/>
      <top style="double"/>
      <bottom style="double"/>
    </border>
    <border>
      <left style="double"/>
      <right style="thin"/>
      <top>
        <color indexed="63"/>
      </top>
      <bottom style="double"/>
    </border>
    <border>
      <left style="thin"/>
      <right style="thin"/>
      <top>
        <color indexed="63"/>
      </top>
      <bottom style="double"/>
    </border>
    <border>
      <left>
        <color indexed="63"/>
      </left>
      <right style="thin"/>
      <top>
        <color indexed="63"/>
      </top>
      <bottom>
        <color indexed="63"/>
      </bottom>
    </border>
    <border>
      <left style="thin"/>
      <right style="thin"/>
      <top style="thin"/>
      <bottom style="double"/>
    </border>
    <border>
      <left style="thin"/>
      <right style="thin"/>
      <top style="double"/>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thin"/>
      <bottom style="thin"/>
    </border>
    <border>
      <left style="medium"/>
      <right style="thin"/>
      <top style="thin"/>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style="medium"/>
      <bottom style="medium"/>
    </border>
    <border>
      <left style="medium"/>
      <right style="thin"/>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double"/>
    </border>
    <border>
      <left>
        <color indexed="63"/>
      </left>
      <right>
        <color indexed="63"/>
      </right>
      <top style="double"/>
      <bottom style="double"/>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color indexed="63"/>
      </right>
      <top style="thin"/>
      <bottom style="thin"/>
      <diagonal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medium"/>
      <right>
        <color indexed="63"/>
      </right>
      <top style="double"/>
      <bottom style="double"/>
    </border>
    <border>
      <left style="medium"/>
      <right>
        <color indexed="63"/>
      </right>
      <top style="double"/>
      <bottom style="medium"/>
    </border>
    <border>
      <left>
        <color indexed="63"/>
      </left>
      <right>
        <color indexed="63"/>
      </right>
      <top style="double"/>
      <bottom style="medium"/>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style="thin"/>
      <top style="double"/>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style="thin"/>
    </border>
    <border>
      <left style="medium"/>
      <right>
        <color indexed="63"/>
      </right>
      <top>
        <color indexed="63"/>
      </top>
      <bottom>
        <color indexed="63"/>
      </bottom>
    </border>
    <border>
      <left style="thin"/>
      <right style="medium"/>
      <top style="medium"/>
      <bottom>
        <color indexed="63"/>
      </bottom>
    </border>
    <border>
      <left style="thin"/>
      <right>
        <color indexed="63"/>
      </right>
      <top style="double"/>
      <bottom style="thin"/>
    </border>
    <border>
      <left>
        <color indexed="63"/>
      </left>
      <right style="medium"/>
      <top style="double"/>
      <bottom style="thin"/>
    </border>
    <border>
      <left>
        <color indexed="63"/>
      </left>
      <right style="thin"/>
      <top style="double"/>
      <bottom style="thin"/>
    </border>
    <border>
      <left>
        <color indexed="63"/>
      </left>
      <right style="medium"/>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color indexed="63"/>
      </top>
      <bottom>
        <color indexed="63"/>
      </bottom>
    </border>
    <border>
      <left style="double">
        <color rgb="FFFF0000"/>
      </left>
      <right style="thin"/>
      <top style="double">
        <color rgb="FFFF0000"/>
      </top>
      <bottom style="thin"/>
    </border>
    <border>
      <left style="thin"/>
      <right style="double">
        <color rgb="FFFF0000"/>
      </right>
      <top style="double">
        <color rgb="FFFF0000"/>
      </top>
      <bottom style="thin"/>
    </border>
    <border>
      <left style="double">
        <color rgb="FFFF0000"/>
      </left>
      <right style="thin"/>
      <top style="thin"/>
      <bottom style="double">
        <color rgb="FFFF0000"/>
      </bottom>
    </border>
    <border>
      <left style="thin"/>
      <right style="double">
        <color rgb="FFFF0000"/>
      </right>
      <top style="thin"/>
      <bottom style="double">
        <color rgb="FFFF0000"/>
      </bottom>
    </border>
    <border>
      <left>
        <color indexed="63"/>
      </left>
      <right style="thin"/>
      <top style="medium"/>
      <bottom>
        <color indexed="63"/>
      </bottom>
    </border>
    <border>
      <left style="double">
        <color rgb="FFFF0000"/>
      </left>
      <right style="thin"/>
      <top style="thin"/>
      <bottom style="thin"/>
    </border>
    <border>
      <left style="thin"/>
      <right style="double">
        <color rgb="FFFF0000"/>
      </right>
      <top style="thin"/>
      <bottom style="thin"/>
    </border>
    <border>
      <left style="medium"/>
      <right style="thin"/>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46" fillId="20" borderId="0" applyNumberFormat="0" applyBorder="0" applyAlignment="0" applyProtection="0"/>
    <xf numFmtId="0" fontId="47" fillId="0" borderId="1" applyNumberFormat="0" applyFill="0" applyAlignment="0" applyProtection="0"/>
    <xf numFmtId="0" fontId="48" fillId="21" borderId="0" applyNumberFormat="0" applyBorder="0" applyAlignment="0" applyProtection="0"/>
    <xf numFmtId="9" fontId="0" fillId="0" borderId="0" applyFont="0" applyFill="0" applyBorder="0" applyAlignment="0" applyProtection="0"/>
    <xf numFmtId="0" fontId="4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0" fillId="23" borderId="4" applyNumberFormat="0" applyFont="0" applyAlignment="0" applyProtection="0"/>
    <xf numFmtId="0" fontId="51"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2" applyNumberFormat="0" applyAlignment="0" applyProtection="0"/>
    <xf numFmtId="0" fontId="57" fillId="22" borderId="8" applyNumberFormat="0" applyAlignment="0" applyProtection="0"/>
    <xf numFmtId="0" fontId="58" fillId="31" borderId="9" applyNumberFormat="0" applyAlignment="0" applyProtection="0"/>
    <xf numFmtId="0" fontId="59" fillId="32" borderId="0" applyNumberFormat="0" applyBorder="0" applyAlignment="0" applyProtection="0"/>
    <xf numFmtId="0" fontId="60" fillId="0" borderId="0" applyNumberFormat="0" applyFill="0" applyBorder="0" applyAlignment="0" applyProtection="0"/>
  </cellStyleXfs>
  <cellXfs count="649">
    <xf numFmtId="0" fontId="0" fillId="0" borderId="0" xfId="0" applyFont="1" applyAlignment="1">
      <alignment/>
    </xf>
    <xf numFmtId="0" fontId="61" fillId="33" borderId="10" xfId="0" applyFont="1" applyFill="1" applyBorder="1" applyAlignment="1">
      <alignment horizontal="left" vertical="center"/>
    </xf>
    <xf numFmtId="0" fontId="47" fillId="0" borderId="0" xfId="0" applyFont="1" applyAlignment="1">
      <alignment wrapText="1"/>
    </xf>
    <xf numFmtId="0" fontId="0" fillId="0" borderId="0" xfId="0" applyAlignment="1">
      <alignment wrapText="1"/>
    </xf>
    <xf numFmtId="0" fontId="61" fillId="33" borderId="11"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12" xfId="0" applyFont="1" applyFill="1" applyBorder="1" applyAlignment="1">
      <alignment horizontal="center" vertical="center" wrapText="1"/>
    </xf>
    <xf numFmtId="10" fontId="61" fillId="0" borderId="11" xfId="0" applyNumberFormat="1" applyFont="1" applyBorder="1" applyAlignment="1" applyProtection="1">
      <alignment horizontal="center" vertical="center" wrapText="1"/>
      <protection locked="0"/>
    </xf>
    <xf numFmtId="10" fontId="61" fillId="0" borderId="12" xfId="0" applyNumberFormat="1" applyFont="1" applyBorder="1" applyAlignment="1" applyProtection="1">
      <alignment horizontal="center" vertical="center" wrapText="1"/>
      <protection locked="0"/>
    </xf>
    <xf numFmtId="0" fontId="61" fillId="0" borderId="10" xfId="0" applyFont="1" applyBorder="1" applyAlignment="1" applyProtection="1">
      <alignment horizontal="center" vertical="center"/>
      <protection locked="0"/>
    </xf>
    <xf numFmtId="0" fontId="62" fillId="0" borderId="11" xfId="0" applyFont="1" applyFill="1" applyBorder="1" applyAlignment="1" applyProtection="1">
      <alignment horizontal="center" vertical="center" wrapText="1"/>
      <protection locked="0"/>
    </xf>
    <xf numFmtId="0" fontId="61" fillId="33" borderId="13" xfId="0" applyFont="1" applyFill="1" applyBorder="1" applyAlignment="1">
      <alignment horizontal="left" vertical="center" wrapText="1" indent="2"/>
    </xf>
    <xf numFmtId="0" fontId="61" fillId="33" borderId="14" xfId="0" applyFont="1" applyFill="1" applyBorder="1" applyAlignment="1">
      <alignment horizontal="left" vertical="center" wrapText="1" indent="2"/>
    </xf>
    <xf numFmtId="3" fontId="62" fillId="0" borderId="10" xfId="0" applyNumberFormat="1" applyFont="1" applyFill="1" applyBorder="1" applyAlignment="1" applyProtection="1">
      <alignment horizontal="center" vertical="center" wrapText="1"/>
      <protection locked="0"/>
    </xf>
    <xf numFmtId="4" fontId="61" fillId="0" borderId="11" xfId="0" applyNumberFormat="1" applyFont="1" applyFill="1" applyBorder="1" applyAlignment="1" applyProtection="1">
      <alignment horizontal="center" vertical="center" wrapText="1"/>
      <protection locked="0"/>
    </xf>
    <xf numFmtId="0" fontId="61" fillId="33" borderId="13" xfId="0" applyFont="1" applyFill="1" applyBorder="1" applyAlignment="1" applyProtection="1">
      <alignment horizontal="right" vertical="center" wrapText="1"/>
      <protection/>
    </xf>
    <xf numFmtId="0" fontId="0" fillId="0" borderId="0" xfId="0" applyAlignment="1" applyProtection="1">
      <alignment/>
      <protection/>
    </xf>
    <xf numFmtId="0" fontId="63" fillId="33" borderId="15" xfId="0" applyFont="1" applyFill="1" applyBorder="1" applyAlignment="1" applyProtection="1">
      <alignment horizontal="center" vertical="center"/>
      <protection/>
    </xf>
    <xf numFmtId="0" fontId="63" fillId="33" borderId="16" xfId="0" applyFont="1" applyFill="1" applyBorder="1" applyAlignment="1" applyProtection="1">
      <alignment horizontal="center" vertical="center"/>
      <protection/>
    </xf>
    <xf numFmtId="0" fontId="63" fillId="33" borderId="12" xfId="0" applyFont="1" applyFill="1" applyBorder="1" applyAlignment="1" applyProtection="1">
      <alignment horizontal="center" vertical="center"/>
      <protection/>
    </xf>
    <xf numFmtId="0" fontId="63" fillId="33" borderId="17" xfId="0" applyFont="1" applyFill="1" applyBorder="1" applyAlignment="1" applyProtection="1">
      <alignment horizontal="center" vertical="center"/>
      <protection/>
    </xf>
    <xf numFmtId="4" fontId="61" fillId="0" borderId="11" xfId="0" applyNumberFormat="1" applyFont="1" applyBorder="1" applyAlignment="1" applyProtection="1">
      <alignment horizontal="center" vertical="center" wrapText="1"/>
      <protection locked="0"/>
    </xf>
    <xf numFmtId="4" fontId="61" fillId="0" borderId="12" xfId="0" applyNumberFormat="1" applyFont="1" applyFill="1" applyBorder="1" applyAlignment="1" applyProtection="1">
      <alignment horizontal="center" vertical="center" wrapText="1"/>
      <protection locked="0"/>
    </xf>
    <xf numFmtId="4" fontId="61" fillId="34" borderId="10" xfId="0" applyNumberFormat="1" applyFont="1" applyFill="1" applyBorder="1" applyAlignment="1" applyProtection="1">
      <alignment horizontal="center" vertical="center" wrapText="1"/>
      <protection/>
    </xf>
    <xf numFmtId="4" fontId="61" fillId="34" borderId="17" xfId="0" applyNumberFormat="1" applyFont="1" applyFill="1" applyBorder="1" applyAlignment="1" applyProtection="1">
      <alignment horizontal="center" vertical="center" wrapText="1"/>
      <protection/>
    </xf>
    <xf numFmtId="4" fontId="62" fillId="34" borderId="10" xfId="0" applyNumberFormat="1" applyFont="1" applyFill="1" applyBorder="1" applyAlignment="1" applyProtection="1">
      <alignment horizontal="center" vertical="center" wrapText="1"/>
      <protection/>
    </xf>
    <xf numFmtId="4" fontId="62" fillId="34" borderId="18" xfId="0" applyNumberFormat="1" applyFont="1" applyFill="1" applyBorder="1" applyAlignment="1" applyProtection="1">
      <alignment horizontal="center" vertical="center" wrapText="1"/>
      <protection/>
    </xf>
    <xf numFmtId="0" fontId="61" fillId="33" borderId="19" xfId="0" applyFont="1" applyFill="1" applyBorder="1" applyAlignment="1" applyProtection="1">
      <alignment horizontal="right" vertical="center" wrapText="1"/>
      <protection/>
    </xf>
    <xf numFmtId="4" fontId="62" fillId="34" borderId="20" xfId="0" applyNumberFormat="1" applyFont="1" applyFill="1" applyBorder="1" applyAlignment="1" applyProtection="1">
      <alignment horizontal="center" vertical="center" wrapText="1"/>
      <protection/>
    </xf>
    <xf numFmtId="0" fontId="0" fillId="33" borderId="21" xfId="0" applyFill="1" applyBorder="1" applyAlignment="1" applyProtection="1">
      <alignment horizontal="right" vertical="center" wrapText="1"/>
      <protection/>
    </xf>
    <xf numFmtId="0" fontId="0" fillId="33" borderId="13" xfId="0" applyFill="1" applyBorder="1" applyAlignment="1" applyProtection="1">
      <alignment horizontal="right" vertical="center" wrapText="1"/>
      <protection/>
    </xf>
    <xf numFmtId="0" fontId="0" fillId="33" borderId="19" xfId="0" applyFill="1" applyBorder="1" applyAlignment="1" applyProtection="1">
      <alignment horizontal="right" vertical="center" wrapText="1"/>
      <protection/>
    </xf>
    <xf numFmtId="0" fontId="61" fillId="34" borderId="22" xfId="0" applyFont="1" applyFill="1" applyBorder="1" applyAlignment="1" applyProtection="1">
      <alignment horizontal="center" vertical="center"/>
      <protection/>
    </xf>
    <xf numFmtId="0" fontId="61" fillId="34" borderId="23" xfId="0" applyFont="1" applyFill="1" applyBorder="1" applyAlignment="1" applyProtection="1">
      <alignment horizontal="center" vertical="center"/>
      <protection/>
    </xf>
    <xf numFmtId="0" fontId="61" fillId="34" borderId="24" xfId="0" applyFont="1" applyFill="1" applyBorder="1" applyAlignment="1" applyProtection="1">
      <alignment horizontal="center" vertical="center"/>
      <protection/>
    </xf>
    <xf numFmtId="3" fontId="62" fillId="34" borderId="25" xfId="0" applyNumberFormat="1" applyFont="1" applyFill="1" applyBorder="1" applyAlignment="1" applyProtection="1">
      <alignment horizontal="center" vertical="center" wrapText="1"/>
      <protection/>
    </xf>
    <xf numFmtId="3" fontId="62" fillId="0" borderId="18" xfId="0" applyNumberFormat="1" applyFont="1" applyFill="1" applyBorder="1" applyAlignment="1" applyProtection="1">
      <alignment horizontal="center" vertical="center" wrapText="1"/>
      <protection locked="0"/>
    </xf>
    <xf numFmtId="0" fontId="62" fillId="0" borderId="26" xfId="0" applyFont="1" applyFill="1" applyBorder="1" applyAlignment="1" applyProtection="1">
      <alignment horizontal="center" vertical="center" wrapText="1"/>
      <protection locked="0"/>
    </xf>
    <xf numFmtId="4" fontId="62" fillId="34" borderId="27" xfId="0" applyNumberFormat="1" applyFont="1" applyFill="1" applyBorder="1" applyAlignment="1" applyProtection="1">
      <alignment horizontal="center" vertical="center" wrapText="1"/>
      <protection/>
    </xf>
    <xf numFmtId="10" fontId="61" fillId="34" borderId="11" xfId="0" applyNumberFormat="1" applyFont="1" applyFill="1" applyBorder="1" applyAlignment="1" applyProtection="1">
      <alignment horizontal="center" vertical="center" wrapText="1"/>
      <protection/>
    </xf>
    <xf numFmtId="0" fontId="61" fillId="33" borderId="11" xfId="0" applyFont="1" applyFill="1" applyBorder="1" applyAlignment="1">
      <alignment horizontal="center" vertical="center" wrapText="1"/>
    </xf>
    <xf numFmtId="0" fontId="62" fillId="33" borderId="20" xfId="0" applyFont="1" applyFill="1" applyBorder="1" applyAlignment="1">
      <alignment horizontal="center" vertical="center" wrapText="1"/>
    </xf>
    <xf numFmtId="0" fontId="2" fillId="33" borderId="13" xfId="33" applyFont="1" applyFill="1" applyBorder="1" applyAlignment="1">
      <alignment horizontal="left" vertical="center" wrapText="1" indent="2"/>
      <protection/>
    </xf>
    <xf numFmtId="10" fontId="61" fillId="34" borderId="26" xfId="0" applyNumberFormat="1" applyFont="1" applyFill="1" applyBorder="1" applyAlignment="1" applyProtection="1">
      <alignment horizontal="center" vertical="center" wrapText="1"/>
      <protection/>
    </xf>
    <xf numFmtId="4" fontId="61" fillId="0" borderId="26" xfId="0" applyNumberFormat="1" applyFont="1" applyBorder="1" applyAlignment="1" applyProtection="1">
      <alignment horizontal="center" vertical="center" wrapText="1"/>
      <protection locked="0"/>
    </xf>
    <xf numFmtId="10" fontId="61" fillId="34" borderId="28" xfId="0" applyNumberFormat="1" applyFont="1" applyFill="1" applyBorder="1" applyAlignment="1" applyProtection="1">
      <alignment horizontal="center" vertical="center" wrapText="1"/>
      <protection/>
    </xf>
    <xf numFmtId="0" fontId="61" fillId="33" borderId="28" xfId="0" applyFont="1" applyFill="1" applyBorder="1" applyAlignment="1">
      <alignment horizontal="center" vertical="center" wrapText="1"/>
    </xf>
    <xf numFmtId="0" fontId="61" fillId="0" borderId="17" xfId="0" applyFont="1" applyBorder="1" applyAlignment="1" applyProtection="1">
      <alignment horizontal="center" vertical="center"/>
      <protection locked="0"/>
    </xf>
    <xf numFmtId="0" fontId="61" fillId="33" borderId="19" xfId="0" applyFont="1" applyFill="1" applyBorder="1" applyAlignment="1" applyProtection="1">
      <alignment vertical="center" wrapText="1"/>
      <protection/>
    </xf>
    <xf numFmtId="0" fontId="62" fillId="33" borderId="29" xfId="0" applyFont="1" applyFill="1" applyBorder="1" applyAlignment="1">
      <alignment horizontal="center" vertical="center" wrapText="1"/>
    </xf>
    <xf numFmtId="0" fontId="62" fillId="33" borderId="26" xfId="0" applyFont="1" applyFill="1" applyBorder="1" applyAlignment="1">
      <alignment horizontal="center" vertical="center" wrapText="1"/>
    </xf>
    <xf numFmtId="0" fontId="61" fillId="0" borderId="30" xfId="0" applyFont="1" applyFill="1" applyBorder="1" applyAlignment="1" applyProtection="1">
      <alignment vertical="center" wrapText="1"/>
      <protection/>
    </xf>
    <xf numFmtId="0" fontId="61" fillId="33" borderId="21" xfId="0" applyFont="1" applyFill="1" applyBorder="1" applyAlignment="1">
      <alignment horizontal="left" vertical="center" wrapText="1" indent="2"/>
    </xf>
    <xf numFmtId="0" fontId="61" fillId="33" borderId="31" xfId="0" applyFont="1" applyFill="1" applyBorder="1" applyAlignment="1">
      <alignment horizontal="left" vertical="center" wrapText="1" indent="2"/>
    </xf>
    <xf numFmtId="3" fontId="62" fillId="0" borderId="32" xfId="0" applyNumberFormat="1" applyFont="1" applyFill="1" applyBorder="1" applyAlignment="1" applyProtection="1">
      <alignment horizontal="center" vertical="center" wrapText="1"/>
      <protection locked="0"/>
    </xf>
    <xf numFmtId="0" fontId="62" fillId="0" borderId="33" xfId="0" applyFont="1" applyFill="1" applyBorder="1" applyAlignment="1" applyProtection="1">
      <alignment horizontal="center" vertical="center" wrapText="1"/>
      <protection locked="0"/>
    </xf>
    <xf numFmtId="0" fontId="62" fillId="33" borderId="29" xfId="0" applyFont="1" applyFill="1" applyBorder="1" applyAlignment="1">
      <alignment horizontal="center" vertical="center" wrapText="1"/>
    </xf>
    <xf numFmtId="0" fontId="62" fillId="33" borderId="26" xfId="0" applyFont="1" applyFill="1" applyBorder="1" applyAlignment="1">
      <alignment horizontal="center" vertical="center" wrapText="1"/>
    </xf>
    <xf numFmtId="0" fontId="62" fillId="0" borderId="29" xfId="0" applyFont="1" applyFill="1" applyBorder="1" applyAlignment="1" applyProtection="1">
      <alignment horizontal="center" vertical="center" wrapText="1"/>
      <protection locked="0"/>
    </xf>
    <xf numFmtId="4" fontId="62" fillId="0" borderId="34" xfId="0" applyNumberFormat="1" applyFont="1" applyFill="1" applyBorder="1" applyAlignment="1" applyProtection="1">
      <alignment horizontal="center" vertical="center" wrapText="1"/>
      <protection locked="0"/>
    </xf>
    <xf numFmtId="0" fontId="62" fillId="33" borderId="26" xfId="0" applyFont="1" applyFill="1" applyBorder="1" applyAlignment="1">
      <alignment horizontal="center" vertical="center" wrapText="1"/>
    </xf>
    <xf numFmtId="3" fontId="62" fillId="0" borderId="35" xfId="0" applyNumberFormat="1" applyFont="1" applyFill="1" applyBorder="1" applyAlignment="1" applyProtection="1">
      <alignment horizontal="center" vertical="center" wrapText="1"/>
      <protection locked="0"/>
    </xf>
    <xf numFmtId="0" fontId="62" fillId="33" borderId="26" xfId="0" applyFont="1" applyFill="1" applyBorder="1" applyAlignment="1">
      <alignment horizontal="center" vertical="center" wrapText="1"/>
    </xf>
    <xf numFmtId="4" fontId="62" fillId="34" borderId="36" xfId="0" applyNumberFormat="1" applyFont="1" applyFill="1" applyBorder="1" applyAlignment="1" applyProtection="1">
      <alignment horizontal="center" vertical="center" wrapText="1"/>
      <protection/>
    </xf>
    <xf numFmtId="0" fontId="62" fillId="33" borderId="29" xfId="0" applyFont="1" applyFill="1" applyBorder="1" applyAlignment="1">
      <alignment horizontal="center" vertical="center" wrapText="1"/>
    </xf>
    <xf numFmtId="0" fontId="62" fillId="33" borderId="29" xfId="0" applyFont="1" applyFill="1" applyBorder="1" applyAlignment="1">
      <alignment horizontal="center" vertical="center" wrapText="1"/>
    </xf>
    <xf numFmtId="0" fontId="62" fillId="33" borderId="26" xfId="0" applyFont="1" applyFill="1" applyBorder="1" applyAlignment="1">
      <alignment horizontal="center" vertical="center" wrapText="1"/>
    </xf>
    <xf numFmtId="4" fontId="62" fillId="34" borderId="37" xfId="0" applyNumberFormat="1" applyFont="1" applyFill="1" applyBorder="1" applyAlignment="1" applyProtection="1">
      <alignment horizontal="center" vertical="center" wrapText="1"/>
      <protection/>
    </xf>
    <xf numFmtId="3" fontId="62" fillId="0" borderId="38" xfId="0" applyNumberFormat="1" applyFont="1" applyFill="1" applyBorder="1" applyAlignment="1" applyProtection="1">
      <alignment horizontal="center" vertical="center" wrapText="1"/>
      <protection locked="0"/>
    </xf>
    <xf numFmtId="4" fontId="62" fillId="34" borderId="39" xfId="0"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0" fillId="2" borderId="0" xfId="0" applyFill="1" applyAlignment="1" applyProtection="1">
      <alignment/>
      <protection locked="0"/>
    </xf>
    <xf numFmtId="0" fontId="62" fillId="33" borderId="29" xfId="0" applyFont="1" applyFill="1" applyBorder="1" applyAlignment="1">
      <alignment horizontal="center" vertical="center" wrapText="1"/>
    </xf>
    <xf numFmtId="0" fontId="62" fillId="33" borderId="26" xfId="0" applyFont="1" applyFill="1" applyBorder="1" applyAlignment="1">
      <alignment horizontal="center" vertical="center" wrapText="1"/>
    </xf>
    <xf numFmtId="0" fontId="61" fillId="0" borderId="0" xfId="0" applyFont="1" applyAlignment="1">
      <alignment/>
    </xf>
    <xf numFmtId="0" fontId="61" fillId="26" borderId="0" xfId="0" applyFont="1" applyFill="1" applyAlignment="1">
      <alignment/>
    </xf>
    <xf numFmtId="0" fontId="64" fillId="26" borderId="0" xfId="0" applyFont="1" applyFill="1" applyBorder="1" applyAlignment="1">
      <alignment horizontal="center"/>
    </xf>
    <xf numFmtId="0" fontId="61" fillId="26" borderId="40" xfId="0" applyFont="1" applyFill="1" applyBorder="1" applyAlignment="1">
      <alignment/>
    </xf>
    <xf numFmtId="0" fontId="61" fillId="26" borderId="41" xfId="0" applyFont="1" applyFill="1" applyBorder="1" applyAlignment="1">
      <alignment/>
    </xf>
    <xf numFmtId="0" fontId="61" fillId="26" borderId="42" xfId="0" applyFont="1" applyFill="1" applyBorder="1" applyAlignment="1">
      <alignment/>
    </xf>
    <xf numFmtId="0" fontId="61" fillId="26" borderId="43" xfId="0" applyFont="1" applyFill="1" applyBorder="1" applyAlignment="1">
      <alignment/>
    </xf>
    <xf numFmtId="0" fontId="64" fillId="26" borderId="44" xfId="0" applyFont="1" applyFill="1" applyBorder="1" applyAlignment="1">
      <alignment horizontal="center"/>
    </xf>
    <xf numFmtId="0" fontId="65" fillId="26" borderId="44" xfId="0" applyFont="1" applyFill="1" applyBorder="1" applyAlignment="1">
      <alignment horizontal="center"/>
    </xf>
    <xf numFmtId="0" fontId="61" fillId="26" borderId="45" xfId="0" applyFont="1" applyFill="1" applyBorder="1" applyAlignment="1">
      <alignment/>
    </xf>
    <xf numFmtId="0" fontId="61" fillId="26" borderId="46" xfId="0" applyFont="1" applyFill="1" applyBorder="1" applyAlignment="1">
      <alignment/>
    </xf>
    <xf numFmtId="0" fontId="61" fillId="26" borderId="47" xfId="0" applyFont="1" applyFill="1" applyBorder="1" applyAlignment="1">
      <alignment/>
    </xf>
    <xf numFmtId="0" fontId="66" fillId="26" borderId="0" xfId="0" applyFont="1" applyFill="1" applyAlignment="1">
      <alignment/>
    </xf>
    <xf numFmtId="0" fontId="67" fillId="26" borderId="0" xfId="0" applyFont="1" applyFill="1" applyAlignment="1">
      <alignment/>
    </xf>
    <xf numFmtId="4" fontId="62" fillId="0" borderId="26" xfId="0" applyNumberFormat="1" applyFont="1" applyFill="1" applyBorder="1" applyAlignment="1" applyProtection="1">
      <alignment horizontal="center" vertical="center" wrapText="1"/>
      <protection locked="0"/>
    </xf>
    <xf numFmtId="199" fontId="61" fillId="0" borderId="18" xfId="0" applyNumberFormat="1" applyFont="1" applyBorder="1" applyAlignment="1" applyProtection="1">
      <alignment horizontal="center" vertical="center"/>
      <protection locked="0"/>
    </xf>
    <xf numFmtId="0" fontId="61" fillId="35" borderId="48" xfId="0" applyFont="1" applyFill="1" applyBorder="1" applyAlignment="1" applyProtection="1">
      <alignment horizontal="center" vertical="center"/>
      <protection/>
    </xf>
    <xf numFmtId="197" fontId="62" fillId="0" borderId="33" xfId="0" applyNumberFormat="1" applyFont="1" applyFill="1" applyBorder="1" applyAlignment="1" applyProtection="1">
      <alignment horizontal="center" vertical="center" wrapText="1"/>
      <protection locked="0"/>
    </xf>
    <xf numFmtId="197" fontId="62" fillId="0" borderId="29" xfId="0" applyNumberFormat="1" applyFont="1" applyFill="1" applyBorder="1" applyAlignment="1" applyProtection="1">
      <alignment horizontal="center" vertical="center" wrapText="1"/>
      <protection locked="0"/>
    </xf>
    <xf numFmtId="0" fontId="62" fillId="0" borderId="33" xfId="0" applyNumberFormat="1" applyFont="1" applyFill="1" applyBorder="1" applyAlignment="1" applyProtection="1">
      <alignment horizontal="center" vertical="center" wrapText="1"/>
      <protection locked="0"/>
    </xf>
    <xf numFmtId="4" fontId="62" fillId="0" borderId="48" xfId="0" applyNumberFormat="1" applyFont="1" applyFill="1" applyBorder="1" applyAlignment="1" applyProtection="1">
      <alignment horizontal="center" vertical="center" wrapText="1"/>
      <protection locked="0"/>
    </xf>
    <xf numFmtId="4" fontId="62" fillId="0" borderId="11" xfId="0" applyNumberFormat="1" applyFont="1" applyFill="1" applyBorder="1" applyAlignment="1" applyProtection="1">
      <alignment horizontal="center" vertical="center" wrapText="1"/>
      <protection locked="0"/>
    </xf>
    <xf numFmtId="0" fontId="62" fillId="0" borderId="32" xfId="0" applyFont="1" applyBorder="1" applyAlignment="1" applyProtection="1">
      <alignment horizontal="center" vertical="center" wrapText="1"/>
      <protection locked="0"/>
    </xf>
    <xf numFmtId="4" fontId="62" fillId="34" borderId="49" xfId="0" applyNumberFormat="1" applyFont="1" applyFill="1" applyBorder="1" applyAlignment="1" applyProtection="1">
      <alignment horizontal="center" vertical="center" wrapText="1"/>
      <protection/>
    </xf>
    <xf numFmtId="195" fontId="62" fillId="0" borderId="49" xfId="0" applyNumberFormat="1" applyFont="1" applyBorder="1" applyAlignment="1" applyProtection="1">
      <alignment horizontal="center" vertical="center" wrapText="1"/>
      <protection locked="0"/>
    </xf>
    <xf numFmtId="0" fontId="63" fillId="33" borderId="50" xfId="0" applyFont="1" applyFill="1" applyBorder="1" applyAlignment="1" applyProtection="1">
      <alignment horizontal="center" vertical="center"/>
      <protection/>
    </xf>
    <xf numFmtId="0" fontId="63" fillId="33" borderId="51" xfId="0" applyFont="1" applyFill="1" applyBorder="1" applyAlignment="1" applyProtection="1">
      <alignment horizontal="left" vertical="center"/>
      <protection/>
    </xf>
    <xf numFmtId="0" fontId="61" fillId="33" borderId="52" xfId="0" applyFont="1" applyFill="1" applyBorder="1" applyAlignment="1" applyProtection="1">
      <alignment horizontal="right" vertical="center"/>
      <protection/>
    </xf>
    <xf numFmtId="0" fontId="61" fillId="0" borderId="0" xfId="0" applyFont="1" applyAlignment="1">
      <alignment vertical="top" wrapText="1"/>
    </xf>
    <xf numFmtId="0" fontId="61" fillId="0" borderId="0" xfId="0" applyFont="1" applyAlignment="1">
      <alignment wrapText="1"/>
    </xf>
    <xf numFmtId="0" fontId="61" fillId="0" borderId="0" xfId="0" applyFont="1" applyBorder="1" applyAlignment="1">
      <alignment vertical="top" wrapText="1"/>
    </xf>
    <xf numFmtId="0" fontId="61" fillId="0" borderId="0" xfId="0" applyFont="1" applyAlignment="1">
      <alignment horizontal="left" vertical="top" wrapText="1"/>
    </xf>
    <xf numFmtId="0" fontId="13" fillId="0" borderId="0" xfId="33" applyFont="1" applyBorder="1" applyAlignment="1">
      <alignment vertical="top"/>
      <protection/>
    </xf>
    <xf numFmtId="0" fontId="13" fillId="0" borderId="0" xfId="33" applyFont="1" applyFill="1" applyBorder="1" applyAlignment="1">
      <alignment vertical="top"/>
      <protection/>
    </xf>
    <xf numFmtId="0" fontId="61" fillId="0" borderId="0" xfId="0" applyFont="1" applyAlignment="1">
      <alignment/>
    </xf>
    <xf numFmtId="0" fontId="6" fillId="0" borderId="0" xfId="33" applyFont="1" applyBorder="1" applyAlignment="1">
      <alignment horizontal="left"/>
      <protection/>
    </xf>
    <xf numFmtId="0" fontId="6" fillId="0" borderId="0" xfId="33" applyFont="1" applyBorder="1" applyAlignment="1">
      <alignment horizontal="left" wrapText="1"/>
      <protection/>
    </xf>
    <xf numFmtId="0" fontId="61" fillId="0" borderId="0" xfId="0" applyFont="1" applyAlignment="1">
      <alignment horizontal="left"/>
    </xf>
    <xf numFmtId="197" fontId="62" fillId="34" borderId="53" xfId="0" applyNumberFormat="1" applyFont="1" applyFill="1" applyBorder="1" applyAlignment="1" applyProtection="1">
      <alignment horizontal="center" vertical="center" wrapText="1"/>
      <protection/>
    </xf>
    <xf numFmtId="4" fontId="62" fillId="34" borderId="28" xfId="0" applyNumberFormat="1" applyFont="1" applyFill="1" applyBorder="1" applyAlignment="1" applyProtection="1">
      <alignment horizontal="center" vertical="center" wrapText="1"/>
      <protection/>
    </xf>
    <xf numFmtId="3" fontId="62" fillId="34" borderId="28" xfId="0" applyNumberFormat="1" applyFont="1" applyFill="1" applyBorder="1" applyAlignment="1" applyProtection="1">
      <alignment horizontal="center" vertical="center" wrapText="1"/>
      <protection/>
    </xf>
    <xf numFmtId="0" fontId="62" fillId="0" borderId="29" xfId="0" applyNumberFormat="1" applyFont="1" applyFill="1" applyBorder="1" applyAlignment="1" applyProtection="1">
      <alignment horizontal="center" vertical="center" wrapText="1"/>
      <protection locked="0"/>
    </xf>
    <xf numFmtId="0" fontId="62" fillId="34" borderId="53" xfId="0" applyNumberFormat="1" applyFont="1" applyFill="1" applyBorder="1" applyAlignment="1" applyProtection="1">
      <alignment horizontal="center" vertical="center" wrapText="1"/>
      <protection/>
    </xf>
    <xf numFmtId="0" fontId="62" fillId="34" borderId="53" xfId="0" applyFont="1" applyFill="1" applyBorder="1" applyAlignment="1" applyProtection="1">
      <alignment horizontal="center" vertical="center" wrapText="1"/>
      <protection/>
    </xf>
    <xf numFmtId="4" fontId="62" fillId="34" borderId="54" xfId="0" applyNumberFormat="1" applyFont="1" applyFill="1" applyBorder="1" applyAlignment="1" applyProtection="1">
      <alignment horizontal="center" vertical="center" wrapText="1"/>
      <protection/>
    </xf>
    <xf numFmtId="197" fontId="62" fillId="34" borderId="55" xfId="0" applyNumberFormat="1" applyFont="1" applyFill="1" applyBorder="1" applyAlignment="1" applyProtection="1">
      <alignment horizontal="center" vertical="center" wrapText="1"/>
      <protection/>
    </xf>
    <xf numFmtId="4" fontId="62" fillId="34" borderId="56" xfId="0" applyNumberFormat="1" applyFont="1" applyFill="1" applyBorder="1" applyAlignment="1" applyProtection="1">
      <alignment horizontal="center" vertical="center" wrapText="1"/>
      <protection/>
    </xf>
    <xf numFmtId="3" fontId="62" fillId="34" borderId="56" xfId="0" applyNumberFormat="1" applyFont="1" applyFill="1" applyBorder="1" applyAlignment="1" applyProtection="1">
      <alignment horizontal="center" vertical="center" wrapText="1"/>
      <protection/>
    </xf>
    <xf numFmtId="4" fontId="62" fillId="34" borderId="57" xfId="0" applyNumberFormat="1" applyFont="1" applyFill="1" applyBorder="1" applyAlignment="1" applyProtection="1">
      <alignment horizontal="center" vertical="center" wrapText="1"/>
      <protection/>
    </xf>
    <xf numFmtId="4" fontId="62" fillId="34" borderId="53" xfId="0" applyNumberFormat="1" applyFont="1" applyFill="1" applyBorder="1" applyAlignment="1" applyProtection="1">
      <alignment horizontal="center" vertical="center" wrapText="1"/>
      <protection/>
    </xf>
    <xf numFmtId="3" fontId="62" fillId="34" borderId="54" xfId="0" applyNumberFormat="1" applyFont="1" applyFill="1" applyBorder="1" applyAlignment="1" applyProtection="1">
      <alignment horizontal="center" vertical="center" wrapText="1"/>
      <protection/>
    </xf>
    <xf numFmtId="4" fontId="62" fillId="0" borderId="58" xfId="0" applyNumberFormat="1" applyFont="1" applyFill="1" applyBorder="1" applyAlignment="1" applyProtection="1">
      <alignment horizontal="center" vertical="center" wrapText="1"/>
      <protection locked="0"/>
    </xf>
    <xf numFmtId="4" fontId="62" fillId="34" borderId="59" xfId="0" applyNumberFormat="1" applyFont="1" applyFill="1" applyBorder="1" applyAlignment="1" applyProtection="1">
      <alignment horizontal="center" vertical="center" wrapText="1"/>
      <protection/>
    </xf>
    <xf numFmtId="4" fontId="62" fillId="0" borderId="35" xfId="0" applyNumberFormat="1" applyFont="1" applyFill="1" applyBorder="1" applyAlignment="1" applyProtection="1">
      <alignment horizontal="center" vertical="center" wrapText="1"/>
      <protection locked="0"/>
    </xf>
    <xf numFmtId="4" fontId="62" fillId="0" borderId="53" xfId="0" applyNumberFormat="1" applyFont="1" applyFill="1" applyBorder="1" applyAlignment="1" applyProtection="1">
      <alignment horizontal="center" vertical="center" wrapText="1"/>
      <protection locked="0"/>
    </xf>
    <xf numFmtId="4" fontId="62" fillId="0" borderId="28" xfId="0" applyNumberFormat="1" applyFont="1" applyFill="1" applyBorder="1" applyAlignment="1" applyProtection="1">
      <alignment horizontal="center" vertical="center" wrapText="1"/>
      <protection locked="0"/>
    </xf>
    <xf numFmtId="3" fontId="62" fillId="0" borderId="28" xfId="0" applyNumberFormat="1" applyFont="1" applyFill="1" applyBorder="1" applyAlignment="1" applyProtection="1">
      <alignment horizontal="center" vertical="center" wrapText="1"/>
      <protection locked="0"/>
    </xf>
    <xf numFmtId="4" fontId="62" fillId="34" borderId="54" xfId="0" applyNumberFormat="1" applyFont="1" applyFill="1" applyBorder="1" applyAlignment="1" applyProtection="1">
      <alignment horizontal="center" vertical="center" wrapText="1"/>
      <protection locked="0"/>
    </xf>
    <xf numFmtId="4" fontId="62" fillId="34" borderId="60" xfId="0" applyNumberFormat="1" applyFont="1" applyFill="1" applyBorder="1" applyAlignment="1" applyProtection="1">
      <alignment horizontal="center" vertical="center" wrapText="1"/>
      <protection/>
    </xf>
    <xf numFmtId="4" fontId="62" fillId="34" borderId="61" xfId="0" applyNumberFormat="1" applyFont="1" applyFill="1" applyBorder="1" applyAlignment="1" applyProtection="1">
      <alignment horizontal="center" vertical="center" wrapText="1"/>
      <protection/>
    </xf>
    <xf numFmtId="4" fontId="62" fillId="34" borderId="62" xfId="0" applyNumberFormat="1" applyFont="1" applyFill="1" applyBorder="1" applyAlignment="1" applyProtection="1">
      <alignment horizontal="center" vertical="center" wrapText="1"/>
      <protection/>
    </xf>
    <xf numFmtId="4" fontId="62" fillId="34" borderId="58" xfId="0" applyNumberFormat="1" applyFont="1" applyFill="1" applyBorder="1" applyAlignment="1" applyProtection="1">
      <alignment horizontal="center" vertical="center" wrapText="1"/>
      <protection/>
    </xf>
    <xf numFmtId="4" fontId="62" fillId="0" borderId="63" xfId="0" applyNumberFormat="1" applyFont="1" applyFill="1" applyBorder="1" applyAlignment="1" applyProtection="1">
      <alignment horizontal="center" vertical="center" wrapText="1"/>
      <protection locked="0"/>
    </xf>
    <xf numFmtId="4" fontId="62" fillId="0" borderId="64" xfId="0" applyNumberFormat="1" applyFont="1" applyFill="1" applyBorder="1" applyAlignment="1" applyProtection="1">
      <alignment horizontal="center" vertical="center" wrapText="1"/>
      <protection locked="0"/>
    </xf>
    <xf numFmtId="0" fontId="68" fillId="26" borderId="0" xfId="0" applyFont="1" applyFill="1" applyBorder="1" applyAlignment="1">
      <alignment horizontal="center"/>
    </xf>
    <xf numFmtId="0" fontId="69" fillId="26" borderId="0" xfId="0" applyFont="1" applyFill="1" applyBorder="1" applyAlignment="1">
      <alignment horizontal="center"/>
    </xf>
    <xf numFmtId="0" fontId="4" fillId="33" borderId="29" xfId="33" applyFont="1" applyFill="1" applyBorder="1" applyAlignment="1">
      <alignment horizontal="center" vertical="center" wrapText="1"/>
      <protection/>
    </xf>
    <xf numFmtId="0" fontId="4" fillId="33" borderId="65" xfId="33" applyFont="1" applyFill="1" applyBorder="1" applyAlignment="1">
      <alignment horizontal="center" vertical="center" wrapText="1"/>
      <protection/>
    </xf>
    <xf numFmtId="0" fontId="4" fillId="33" borderId="35" xfId="33" applyFont="1" applyFill="1" applyBorder="1" applyAlignment="1">
      <alignment horizontal="center" vertical="center" wrapText="1"/>
      <protection/>
    </xf>
    <xf numFmtId="0" fontId="4" fillId="33" borderId="66" xfId="33" applyFont="1" applyFill="1" applyBorder="1" applyAlignment="1">
      <alignment horizontal="center" vertical="center" wrapText="1"/>
      <protection/>
    </xf>
    <xf numFmtId="0" fontId="4" fillId="33" borderId="67" xfId="33" applyFont="1" applyFill="1" applyBorder="1" applyAlignment="1">
      <alignment horizontal="center" vertical="center" wrapText="1"/>
      <protection/>
    </xf>
    <xf numFmtId="0" fontId="4" fillId="33" borderId="38" xfId="33" applyFont="1" applyFill="1" applyBorder="1" applyAlignment="1">
      <alignment horizontal="center" vertical="center" wrapText="1"/>
      <protection/>
    </xf>
    <xf numFmtId="0" fontId="70" fillId="33" borderId="11" xfId="0" applyFont="1" applyFill="1" applyBorder="1" applyAlignment="1">
      <alignment horizontal="center" vertical="center" wrapText="1"/>
    </xf>
    <xf numFmtId="0" fontId="61" fillId="0" borderId="11" xfId="0" applyFont="1" applyBorder="1" applyAlignment="1" applyProtection="1">
      <alignment horizontal="center" vertical="center" wrapText="1"/>
      <protection locked="0"/>
    </xf>
    <xf numFmtId="0" fontId="61" fillId="0" borderId="12" xfId="0" applyFont="1" applyBorder="1" applyAlignment="1" applyProtection="1">
      <alignment horizontal="center" vertical="center" wrapText="1"/>
      <protection locked="0"/>
    </xf>
    <xf numFmtId="0" fontId="61" fillId="35" borderId="19" xfId="0" applyFont="1" applyFill="1" applyBorder="1" applyAlignment="1" applyProtection="1">
      <alignment vertical="center" wrapText="1"/>
      <protection locked="0"/>
    </xf>
    <xf numFmtId="0" fontId="61" fillId="35" borderId="30" xfId="0" applyFont="1" applyFill="1" applyBorder="1" applyAlignment="1" applyProtection="1">
      <alignment vertical="center" wrapText="1"/>
      <protection locked="0"/>
    </xf>
    <xf numFmtId="0" fontId="61" fillId="35" borderId="68" xfId="0" applyFont="1" applyFill="1" applyBorder="1" applyAlignment="1" applyProtection="1">
      <alignment vertical="center" wrapText="1"/>
      <protection locked="0"/>
    </xf>
    <xf numFmtId="0" fontId="63" fillId="0" borderId="13" xfId="0" applyFont="1" applyBorder="1" applyAlignment="1" applyProtection="1">
      <alignment horizontal="left" vertical="center" wrapText="1"/>
      <protection/>
    </xf>
    <xf numFmtId="0" fontId="63" fillId="0" borderId="69" xfId="0" applyFont="1" applyBorder="1" applyAlignment="1" applyProtection="1">
      <alignment horizontal="left" vertical="center" wrapText="1"/>
      <protection/>
    </xf>
    <xf numFmtId="0" fontId="63" fillId="0" borderId="32" xfId="0" applyFont="1" applyBorder="1" applyAlignment="1" applyProtection="1">
      <alignment horizontal="left" vertical="center" wrapText="1"/>
      <protection/>
    </xf>
    <xf numFmtId="0" fontId="4" fillId="0" borderId="0" xfId="33" applyFont="1" applyBorder="1" applyAlignment="1">
      <alignment horizontal="left" vertical="center" wrapText="1" indent="4"/>
      <protection/>
    </xf>
    <xf numFmtId="0" fontId="0" fillId="0" borderId="0" xfId="0" applyBorder="1" applyAlignment="1">
      <alignment horizontal="left" vertical="center" wrapText="1" indent="4"/>
    </xf>
    <xf numFmtId="0" fontId="6" fillId="0" borderId="0" xfId="33" applyFont="1" applyBorder="1" applyAlignment="1">
      <alignment horizontal="left" vertical="center" wrapText="1" indent="1"/>
      <protection/>
    </xf>
    <xf numFmtId="0" fontId="71" fillId="0" borderId="0" xfId="0" applyFont="1" applyBorder="1" applyAlignment="1">
      <alignment horizontal="left" vertical="center" wrapText="1" indent="1"/>
    </xf>
    <xf numFmtId="0" fontId="4" fillId="0" borderId="0" xfId="33" applyFont="1" applyBorder="1" applyAlignment="1">
      <alignment vertical="center" wrapText="1"/>
      <protection/>
    </xf>
    <xf numFmtId="0" fontId="0" fillId="0" borderId="0" xfId="0" applyBorder="1" applyAlignment="1">
      <alignment vertical="center" wrapText="1"/>
    </xf>
    <xf numFmtId="0" fontId="3" fillId="33" borderId="70" xfId="33" applyFont="1" applyFill="1" applyBorder="1" applyAlignment="1">
      <alignment vertical="center" wrapText="1"/>
      <protection/>
    </xf>
    <xf numFmtId="0" fontId="47" fillId="33" borderId="71" xfId="0" applyFont="1" applyFill="1" applyBorder="1" applyAlignment="1">
      <alignment vertical="center" wrapText="1"/>
    </xf>
    <xf numFmtId="0" fontId="2" fillId="0" borderId="33" xfId="33" applyFont="1" applyBorder="1" applyAlignment="1" applyProtection="1">
      <alignment horizontal="center" vertical="center" wrapText="1"/>
      <protection locked="0"/>
    </xf>
    <xf numFmtId="0" fontId="0" fillId="0" borderId="6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3" fillId="33" borderId="73" xfId="33" applyFont="1" applyFill="1" applyBorder="1" applyAlignment="1">
      <alignment vertical="center" wrapText="1"/>
      <protection/>
    </xf>
    <xf numFmtId="0" fontId="3" fillId="33" borderId="11" xfId="33" applyFont="1" applyFill="1" applyBorder="1" applyAlignment="1">
      <alignment vertical="center" wrapText="1"/>
      <protection/>
    </xf>
    <xf numFmtId="0" fontId="70" fillId="35" borderId="18" xfId="0" applyFont="1" applyFill="1" applyBorder="1" applyAlignment="1" applyProtection="1">
      <alignment horizontal="center" vertical="center"/>
      <protection locked="0"/>
    </xf>
    <xf numFmtId="0" fontId="70" fillId="35" borderId="74" xfId="0" applyFont="1" applyFill="1" applyBorder="1" applyAlignment="1" applyProtection="1">
      <alignment horizontal="center" vertical="center"/>
      <protection locked="0"/>
    </xf>
    <xf numFmtId="0" fontId="70" fillId="35" borderId="20" xfId="0" applyFont="1" applyFill="1" applyBorder="1" applyAlignment="1" applyProtection="1">
      <alignment horizontal="center" vertical="center"/>
      <protection locked="0"/>
    </xf>
    <xf numFmtId="0" fontId="4" fillId="0" borderId="75" xfId="33" applyFont="1" applyBorder="1" applyAlignment="1">
      <alignment vertical="center" wrapText="1"/>
      <protection/>
    </xf>
    <xf numFmtId="0" fontId="0" fillId="0" borderId="75" xfId="0" applyBorder="1" applyAlignment="1">
      <alignment vertical="center" wrapText="1"/>
    </xf>
    <xf numFmtId="0" fontId="47" fillId="33" borderId="76" xfId="0" applyFont="1" applyFill="1" applyBorder="1" applyAlignment="1">
      <alignment vertical="center" wrapText="1"/>
    </xf>
    <xf numFmtId="0" fontId="61" fillId="33" borderId="71" xfId="0" applyFont="1" applyFill="1" applyBorder="1" applyAlignment="1">
      <alignment vertical="center" wrapText="1"/>
    </xf>
    <xf numFmtId="0" fontId="61" fillId="33" borderId="76" xfId="0" applyFont="1" applyFill="1" applyBorder="1" applyAlignment="1">
      <alignment vertical="center" wrapText="1"/>
    </xf>
    <xf numFmtId="0" fontId="3" fillId="0" borderId="0" xfId="33" applyFont="1" applyBorder="1" applyAlignment="1">
      <alignment horizontal="left" vertical="center" wrapText="1" indent="2"/>
      <protection/>
    </xf>
    <xf numFmtId="0" fontId="47" fillId="0" borderId="0" xfId="0" applyFont="1" applyBorder="1" applyAlignment="1">
      <alignment horizontal="left" vertical="center" wrapText="1" indent="2"/>
    </xf>
    <xf numFmtId="0" fontId="3" fillId="33" borderId="77" xfId="33" applyFont="1" applyFill="1" applyBorder="1" applyAlignment="1">
      <alignment vertical="center" wrapText="1"/>
      <protection/>
    </xf>
    <xf numFmtId="0" fontId="3" fillId="33" borderId="48" xfId="33" applyFont="1" applyFill="1" applyBorder="1" applyAlignment="1">
      <alignment vertical="center" wrapText="1"/>
      <protection/>
    </xf>
    <xf numFmtId="0" fontId="3" fillId="33" borderId="21" xfId="33" applyFont="1" applyFill="1" applyBorder="1" applyAlignment="1">
      <alignment vertical="center" wrapText="1"/>
      <protection/>
    </xf>
    <xf numFmtId="0" fontId="47" fillId="33" borderId="65" xfId="0" applyFont="1" applyFill="1" applyBorder="1" applyAlignment="1">
      <alignment/>
    </xf>
    <xf numFmtId="0" fontId="47" fillId="33" borderId="14" xfId="0" applyFont="1" applyFill="1" applyBorder="1" applyAlignment="1">
      <alignment/>
    </xf>
    <xf numFmtId="0" fontId="47" fillId="33" borderId="67" xfId="0" applyFont="1" applyFill="1" applyBorder="1" applyAlignment="1">
      <alignment/>
    </xf>
    <xf numFmtId="0" fontId="2" fillId="35" borderId="66" xfId="33" applyFont="1" applyFill="1" applyBorder="1" applyAlignment="1" applyProtection="1">
      <alignment horizontal="center" vertical="center" wrapText="1"/>
      <protection/>
    </xf>
    <xf numFmtId="0" fontId="0" fillId="35" borderId="67" xfId="0" applyFont="1" applyFill="1" applyBorder="1" applyAlignment="1" applyProtection="1">
      <alignment horizontal="center" vertical="center"/>
      <protection/>
    </xf>
    <xf numFmtId="0" fontId="0" fillId="35" borderId="78" xfId="0" applyFont="1" applyFill="1" applyBorder="1" applyAlignment="1" applyProtection="1">
      <alignment horizontal="center" vertical="center"/>
      <protection/>
    </xf>
    <xf numFmtId="0" fontId="4" fillId="34" borderId="0" xfId="33" applyFont="1" applyFill="1" applyBorder="1" applyAlignment="1">
      <alignment vertical="center" wrapText="1"/>
      <protection/>
    </xf>
    <xf numFmtId="0" fontId="0" fillId="34" borderId="0" xfId="0" applyFill="1" applyAlignment="1">
      <alignment vertical="center" wrapText="1"/>
    </xf>
    <xf numFmtId="0" fontId="72" fillId="33" borderId="26" xfId="0" applyFont="1" applyFill="1" applyBorder="1" applyAlignment="1">
      <alignment vertical="center" wrapText="1"/>
    </xf>
    <xf numFmtId="0" fontId="47" fillId="33" borderId="48" xfId="0" applyFont="1" applyFill="1" applyBorder="1" applyAlignment="1">
      <alignment vertical="center" wrapText="1"/>
    </xf>
    <xf numFmtId="0" fontId="3" fillId="33" borderId="13" xfId="33" applyFont="1" applyFill="1" applyBorder="1" applyAlignment="1">
      <alignment vertical="center" wrapText="1"/>
      <protection/>
    </xf>
    <xf numFmtId="0" fontId="47" fillId="33" borderId="69" xfId="0" applyFont="1" applyFill="1" applyBorder="1" applyAlignment="1">
      <alignment/>
    </xf>
    <xf numFmtId="0" fontId="47" fillId="33" borderId="32" xfId="0" applyFont="1" applyFill="1" applyBorder="1" applyAlignment="1">
      <alignment/>
    </xf>
    <xf numFmtId="0" fontId="0" fillId="0" borderId="69"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199" fontId="2" fillId="0" borderId="29" xfId="33" applyNumberFormat="1" applyFont="1" applyBorder="1" applyAlignment="1" applyProtection="1">
      <alignment horizontal="center" vertical="center" wrapText="1"/>
      <protection locked="0"/>
    </xf>
    <xf numFmtId="199" fontId="0" fillId="0" borderId="65" xfId="0" applyNumberFormat="1" applyBorder="1" applyAlignment="1" applyProtection="1">
      <alignment horizontal="center" vertical="center"/>
      <protection locked="0"/>
    </xf>
    <xf numFmtId="199" fontId="0" fillId="0" borderId="79" xfId="0" applyNumberFormat="1" applyBorder="1" applyAlignment="1" applyProtection="1">
      <alignment horizontal="center" vertical="center"/>
      <protection locked="0"/>
    </xf>
    <xf numFmtId="0" fontId="2" fillId="0" borderId="80" xfId="33" applyFont="1" applyBorder="1" applyAlignment="1" applyProtection="1">
      <alignment horizontal="center" vertical="center" wrapText="1"/>
      <protection locked="0"/>
    </xf>
    <xf numFmtId="0" fontId="2" fillId="0" borderId="81" xfId="33" applyFont="1"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47" fillId="33" borderId="35" xfId="0" applyFont="1" applyFill="1" applyBorder="1" applyAlignment="1">
      <alignment/>
    </xf>
    <xf numFmtId="0" fontId="47" fillId="33" borderId="38" xfId="0" applyFont="1" applyFill="1" applyBorder="1" applyAlignment="1">
      <alignment/>
    </xf>
    <xf numFmtId="0" fontId="5" fillId="33" borderId="21" xfId="33" applyFont="1" applyFill="1" applyBorder="1" applyAlignment="1">
      <alignment vertical="center" wrapText="1"/>
      <protection/>
    </xf>
    <xf numFmtId="0" fontId="5" fillId="33" borderId="65" xfId="33" applyFont="1" applyFill="1" applyBorder="1" applyAlignment="1">
      <alignment vertical="center" wrapText="1"/>
      <protection/>
    </xf>
    <xf numFmtId="0" fontId="5" fillId="33" borderId="79" xfId="33" applyFont="1" applyFill="1" applyBorder="1" applyAlignment="1">
      <alignment vertical="center" wrapText="1"/>
      <protection/>
    </xf>
    <xf numFmtId="0" fontId="61" fillId="33" borderId="69" xfId="0" applyFont="1" applyFill="1" applyBorder="1" applyAlignment="1">
      <alignment vertical="center" wrapText="1"/>
    </xf>
    <xf numFmtId="0" fontId="61" fillId="33" borderId="72" xfId="0" applyFont="1" applyFill="1" applyBorder="1" applyAlignment="1">
      <alignment vertical="center" wrapText="1"/>
    </xf>
    <xf numFmtId="0" fontId="2" fillId="0" borderId="73" xfId="33" applyFont="1" applyFill="1" applyBorder="1" applyAlignment="1">
      <alignment horizontal="center" vertical="center" wrapText="1"/>
      <protection/>
    </xf>
    <xf numFmtId="0" fontId="2" fillId="0" borderId="11" xfId="33" applyFont="1" applyFill="1" applyBorder="1" applyAlignment="1">
      <alignment horizontal="center" vertical="center" wrapText="1"/>
      <protection/>
    </xf>
    <xf numFmtId="0" fontId="61" fillId="0" borderId="11" xfId="0" applyFont="1" applyFill="1" applyBorder="1" applyAlignment="1">
      <alignment horizontal="center" vertical="center" wrapText="1"/>
    </xf>
    <xf numFmtId="0" fontId="61" fillId="0" borderId="10" xfId="0" applyFont="1" applyBorder="1" applyAlignment="1" applyProtection="1">
      <alignment horizontal="center" vertical="center" wrapText="1"/>
      <protection locked="0"/>
    </xf>
    <xf numFmtId="0" fontId="61" fillId="33" borderId="29" xfId="0" applyFont="1" applyFill="1" applyBorder="1" applyAlignment="1">
      <alignment vertical="center" wrapText="1"/>
    </xf>
    <xf numFmtId="0" fontId="61" fillId="33" borderId="65" xfId="0" applyFont="1" applyFill="1" applyBorder="1" applyAlignment="1">
      <alignment vertical="center" wrapText="1"/>
    </xf>
    <xf numFmtId="0" fontId="61" fillId="33" borderId="35" xfId="0" applyFont="1" applyFill="1" applyBorder="1" applyAlignment="1">
      <alignment vertical="center" wrapText="1"/>
    </xf>
    <xf numFmtId="10" fontId="61" fillId="34" borderId="83" xfId="0" applyNumberFormat="1" applyFont="1" applyFill="1" applyBorder="1" applyAlignment="1" applyProtection="1">
      <alignment horizontal="center" vertical="center" wrapText="1"/>
      <protection/>
    </xf>
    <xf numFmtId="10" fontId="61" fillId="34" borderId="84" xfId="0" applyNumberFormat="1" applyFont="1" applyFill="1" applyBorder="1" applyAlignment="1" applyProtection="1">
      <alignment horizontal="center" vertical="center" wrapText="1"/>
      <protection/>
    </xf>
    <xf numFmtId="3" fontId="61" fillId="0" borderId="26" xfId="0" applyNumberFormat="1" applyFont="1" applyBorder="1" applyAlignment="1" applyProtection="1">
      <alignment horizontal="center" vertical="center" wrapText="1"/>
      <protection locked="0"/>
    </xf>
    <xf numFmtId="3" fontId="61" fillId="0" borderId="18" xfId="0" applyNumberFormat="1" applyFont="1" applyBorder="1" applyAlignment="1" applyProtection="1">
      <alignment horizontal="center" vertical="center" wrapText="1"/>
      <protection locked="0"/>
    </xf>
    <xf numFmtId="0" fontId="61" fillId="33" borderId="33" xfId="0" applyFont="1" applyFill="1" applyBorder="1" applyAlignment="1">
      <alignment vertical="center" wrapText="1"/>
    </xf>
    <xf numFmtId="0" fontId="61" fillId="33" borderId="32" xfId="0" applyFont="1" applyFill="1" applyBorder="1" applyAlignment="1">
      <alignment vertical="center" wrapText="1"/>
    </xf>
    <xf numFmtId="10" fontId="61" fillId="34" borderId="11" xfId="0" applyNumberFormat="1" applyFont="1" applyFill="1" applyBorder="1" applyAlignment="1" applyProtection="1">
      <alignment horizontal="center" vertical="center" wrapText="1"/>
      <protection/>
    </xf>
    <xf numFmtId="0" fontId="61" fillId="33" borderId="26" xfId="0" applyFont="1" applyFill="1" applyBorder="1" applyAlignment="1">
      <alignment horizontal="center" vertical="center" wrapText="1"/>
    </xf>
    <xf numFmtId="0" fontId="61" fillId="0" borderId="48" xfId="0" applyFont="1" applyBorder="1" applyAlignment="1">
      <alignment horizontal="center" vertical="center" wrapText="1"/>
    </xf>
    <xf numFmtId="0" fontId="61" fillId="0" borderId="58" xfId="0" applyFont="1" applyBorder="1" applyAlignment="1">
      <alignment horizontal="center" vertical="center" wrapText="1"/>
    </xf>
    <xf numFmtId="0" fontId="63" fillId="33" borderId="21" xfId="0" applyFont="1" applyFill="1" applyBorder="1" applyAlignment="1">
      <alignment horizontal="left" vertical="center" wrapText="1" indent="1"/>
    </xf>
    <xf numFmtId="0" fontId="61" fillId="0" borderId="65" xfId="0" applyFont="1" applyBorder="1" applyAlignment="1">
      <alignment horizontal="left" wrapText="1" indent="1"/>
    </xf>
    <xf numFmtId="0" fontId="61" fillId="0" borderId="79" xfId="0" applyFont="1" applyBorder="1" applyAlignment="1">
      <alignment horizontal="left" wrapText="1" indent="1"/>
    </xf>
    <xf numFmtId="0" fontId="61" fillId="33" borderId="14" xfId="0" applyFont="1" applyFill="1" applyBorder="1" applyAlignment="1">
      <alignment horizontal="left" vertical="center" wrapText="1" indent="3"/>
    </xf>
    <xf numFmtId="0" fontId="61" fillId="0" borderId="67" xfId="0" applyFont="1" applyBorder="1" applyAlignment="1">
      <alignment horizontal="left" wrapText="1" indent="3"/>
    </xf>
    <xf numFmtId="0" fontId="61" fillId="0" borderId="78" xfId="0" applyFont="1" applyBorder="1" applyAlignment="1">
      <alignment horizontal="left" wrapText="1" indent="3"/>
    </xf>
    <xf numFmtId="10" fontId="61" fillId="34" borderId="85" xfId="0" applyNumberFormat="1" applyFont="1" applyFill="1" applyBorder="1" applyAlignment="1" applyProtection="1">
      <alignment horizontal="center" vertical="center" wrapText="1"/>
      <protection/>
    </xf>
    <xf numFmtId="10" fontId="61" fillId="34" borderId="59" xfId="0" applyNumberFormat="1" applyFont="1" applyFill="1" applyBorder="1" applyAlignment="1" applyProtection="1">
      <alignment horizontal="center" vertical="center" wrapText="1"/>
      <protection/>
    </xf>
    <xf numFmtId="0" fontId="61" fillId="33" borderId="29" xfId="0" applyFont="1" applyFill="1" applyBorder="1" applyAlignment="1">
      <alignment horizontal="center" vertical="center" wrapText="1"/>
    </xf>
    <xf numFmtId="0" fontId="61" fillId="0" borderId="65" xfId="0" applyFont="1" applyBorder="1" applyAlignment="1">
      <alignment horizontal="center" vertical="center" wrapText="1"/>
    </xf>
    <xf numFmtId="0" fontId="61" fillId="0" borderId="79" xfId="0" applyFont="1" applyBorder="1" applyAlignment="1">
      <alignment horizontal="center" vertical="center" wrapText="1"/>
    </xf>
    <xf numFmtId="0" fontId="61" fillId="0" borderId="66" xfId="0" applyFont="1" applyBorder="1" applyAlignment="1">
      <alignment horizontal="center" vertical="center" wrapText="1"/>
    </xf>
    <xf numFmtId="0" fontId="61" fillId="0" borderId="67" xfId="0" applyFont="1" applyBorder="1" applyAlignment="1">
      <alignment horizontal="center" vertical="center" wrapText="1"/>
    </xf>
    <xf numFmtId="0" fontId="61" fillId="0" borderId="78" xfId="0" applyFont="1" applyBorder="1" applyAlignment="1">
      <alignment horizontal="center" vertical="center" wrapText="1"/>
    </xf>
    <xf numFmtId="0" fontId="61" fillId="33" borderId="85" xfId="0" applyFont="1" applyFill="1" applyBorder="1" applyAlignment="1">
      <alignment vertical="center" wrapText="1"/>
    </xf>
    <xf numFmtId="0" fontId="61" fillId="33" borderId="86" xfId="0" applyFont="1" applyFill="1" applyBorder="1" applyAlignment="1">
      <alignment vertical="center" wrapText="1"/>
    </xf>
    <xf numFmtId="0" fontId="61" fillId="33" borderId="59" xfId="0" applyFont="1" applyFill="1" applyBorder="1" applyAlignment="1">
      <alignment vertical="center" wrapText="1"/>
    </xf>
    <xf numFmtId="0" fontId="63" fillId="33" borderId="15" xfId="0" applyFont="1" applyFill="1" applyBorder="1" applyAlignment="1">
      <alignment horizontal="center" vertical="center" wrapText="1"/>
    </xf>
    <xf numFmtId="0" fontId="63" fillId="33" borderId="87" xfId="0" applyFont="1" applyFill="1" applyBorder="1" applyAlignment="1">
      <alignment horizontal="center" vertical="center" wrapText="1"/>
    </xf>
    <xf numFmtId="0" fontId="63" fillId="33" borderId="88" xfId="0"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3" fillId="33" borderId="70" xfId="33" applyFont="1" applyFill="1" applyBorder="1" applyAlignment="1">
      <alignment horizontal="left" vertical="center" wrapText="1" indent="1"/>
      <protection/>
    </xf>
    <xf numFmtId="0" fontId="61" fillId="0" borderId="71" xfId="0" applyFont="1" applyBorder="1" applyAlignment="1">
      <alignment horizontal="left" vertical="center" wrapText="1" indent="1"/>
    </xf>
    <xf numFmtId="0" fontId="62" fillId="33" borderId="71" xfId="0" applyFont="1" applyFill="1" applyBorder="1" applyAlignment="1">
      <alignment vertical="center" wrapText="1"/>
    </xf>
    <xf numFmtId="0" fontId="62" fillId="0" borderId="71" xfId="0" applyFont="1" applyBorder="1" applyAlignment="1">
      <alignment vertical="center" wrapText="1"/>
    </xf>
    <xf numFmtId="0" fontId="62" fillId="0" borderId="76" xfId="0" applyFont="1" applyBorder="1" applyAlignment="1">
      <alignment vertical="center" wrapText="1"/>
    </xf>
    <xf numFmtId="0" fontId="5" fillId="33" borderId="89" xfId="33" applyFont="1" applyFill="1" applyBorder="1" applyAlignment="1">
      <alignment horizontal="left" vertical="center" wrapText="1" indent="1"/>
      <protection/>
    </xf>
    <xf numFmtId="0" fontId="61" fillId="0" borderId="81" xfId="0" applyFont="1" applyBorder="1" applyAlignment="1">
      <alignment horizontal="left" vertical="center" wrapText="1" indent="1"/>
    </xf>
    <xf numFmtId="0" fontId="61" fillId="0" borderId="82" xfId="0" applyFont="1" applyBorder="1" applyAlignment="1">
      <alignment horizontal="left" vertical="center" wrapText="1" indent="1"/>
    </xf>
    <xf numFmtId="0" fontId="61" fillId="33" borderId="90" xfId="0" applyFont="1" applyFill="1" applyBorder="1" applyAlignment="1">
      <alignment vertical="center" wrapText="1"/>
    </xf>
    <xf numFmtId="0" fontId="61" fillId="0" borderId="91" xfId="0" applyFont="1" applyBorder="1" applyAlignment="1">
      <alignment vertical="center" wrapText="1"/>
    </xf>
    <xf numFmtId="0" fontId="61" fillId="0" borderId="92" xfId="0" applyFont="1" applyBorder="1" applyAlignment="1">
      <alignment vertical="center" wrapText="1"/>
    </xf>
    <xf numFmtId="0" fontId="61" fillId="0" borderId="90" xfId="0" applyFont="1" applyBorder="1" applyAlignment="1">
      <alignment vertical="center" wrapText="1"/>
    </xf>
    <xf numFmtId="0" fontId="61" fillId="33" borderId="69" xfId="0" applyFont="1" applyFill="1" applyBorder="1" applyAlignment="1">
      <alignment horizontal="left" vertical="center" wrapText="1"/>
    </xf>
    <xf numFmtId="0" fontId="5" fillId="33" borderId="13" xfId="33" applyFont="1" applyFill="1" applyBorder="1" applyAlignment="1">
      <alignment horizontal="left" vertical="center" wrapText="1" indent="1"/>
      <protection/>
    </xf>
    <xf numFmtId="0" fontId="61" fillId="0" borderId="69" xfId="0" applyFont="1" applyBorder="1" applyAlignment="1">
      <alignment horizontal="left" vertical="center" wrapText="1" indent="1"/>
    </xf>
    <xf numFmtId="0" fontId="63" fillId="33" borderId="71" xfId="0" applyFont="1" applyFill="1" applyBorder="1" applyAlignment="1">
      <alignment vertical="center" wrapText="1"/>
    </xf>
    <xf numFmtId="0" fontId="63" fillId="33" borderId="76" xfId="0" applyFont="1" applyFill="1" applyBorder="1" applyAlignment="1">
      <alignment vertical="center" wrapText="1"/>
    </xf>
    <xf numFmtId="3" fontId="61" fillId="0" borderId="11" xfId="0" applyNumberFormat="1" applyFont="1" applyBorder="1" applyAlignment="1" applyProtection="1">
      <alignment horizontal="center" vertical="center" wrapText="1"/>
      <protection locked="0"/>
    </xf>
    <xf numFmtId="3" fontId="61" fillId="0" borderId="10" xfId="0" applyNumberFormat="1" applyFont="1" applyBorder="1" applyAlignment="1" applyProtection="1">
      <alignment horizontal="center" vertical="center" wrapText="1"/>
      <protection locked="0"/>
    </xf>
    <xf numFmtId="0" fontId="61" fillId="0" borderId="14" xfId="0" applyFont="1" applyBorder="1" applyAlignment="1">
      <alignment vertical="center" wrapText="1"/>
    </xf>
    <xf numFmtId="0" fontId="61" fillId="0" borderId="67" xfId="0" applyFont="1" applyBorder="1" applyAlignment="1">
      <alignment vertical="center" wrapText="1"/>
    </xf>
    <xf numFmtId="0" fontId="61" fillId="0" borderId="78" xfId="0" applyFont="1" applyBorder="1" applyAlignment="1">
      <alignment vertical="center" wrapText="1"/>
    </xf>
    <xf numFmtId="0" fontId="62" fillId="33" borderId="14" xfId="0" applyFont="1" applyFill="1" applyBorder="1" applyAlignment="1">
      <alignment horizontal="left" vertical="center" wrapText="1" indent="3"/>
    </xf>
    <xf numFmtId="0" fontId="62" fillId="0" borderId="67" xfId="0" applyFont="1" applyBorder="1" applyAlignment="1">
      <alignment horizontal="left" wrapText="1" indent="3"/>
    </xf>
    <xf numFmtId="0" fontId="62" fillId="0" borderId="78" xfId="0" applyFont="1" applyBorder="1" applyAlignment="1">
      <alignment horizontal="left" wrapText="1" indent="3"/>
    </xf>
    <xf numFmtId="3" fontId="61" fillId="34" borderId="28" xfId="0" applyNumberFormat="1" applyFont="1" applyFill="1" applyBorder="1" applyAlignment="1" applyProtection="1">
      <alignment horizontal="center" vertical="center" wrapText="1"/>
      <protection/>
    </xf>
    <xf numFmtId="3" fontId="61" fillId="34" borderId="54" xfId="0" applyNumberFormat="1" applyFont="1" applyFill="1" applyBorder="1" applyAlignment="1" applyProtection="1">
      <alignment horizontal="center" vertical="center" wrapText="1"/>
      <protection/>
    </xf>
    <xf numFmtId="0" fontId="61" fillId="33" borderId="93" xfId="0" applyFont="1" applyFill="1" applyBorder="1" applyAlignment="1">
      <alignment vertical="center" wrapText="1"/>
    </xf>
    <xf numFmtId="0" fontId="61" fillId="33" borderId="91" xfId="0" applyFont="1" applyFill="1" applyBorder="1" applyAlignment="1">
      <alignment vertical="center" wrapText="1"/>
    </xf>
    <xf numFmtId="0" fontId="61" fillId="33" borderId="92" xfId="0" applyFont="1" applyFill="1" applyBorder="1" applyAlignment="1">
      <alignment vertical="center" wrapText="1"/>
    </xf>
    <xf numFmtId="196" fontId="2" fillId="0" borderId="11" xfId="33" applyNumberFormat="1" applyFont="1" applyBorder="1" applyAlignment="1" applyProtection="1">
      <alignment horizontal="center" vertical="center" wrapText="1"/>
      <protection locked="0"/>
    </xf>
    <xf numFmtId="196" fontId="61" fillId="0" borderId="11" xfId="0" applyNumberFormat="1" applyFont="1" applyBorder="1" applyAlignment="1" applyProtection="1">
      <alignment horizontal="center" vertical="center"/>
      <protection locked="0"/>
    </xf>
    <xf numFmtId="197" fontId="2" fillId="0" borderId="11" xfId="33" applyNumberFormat="1" applyFont="1" applyBorder="1" applyAlignment="1" applyProtection="1">
      <alignment horizontal="center" vertical="center" wrapText="1"/>
      <protection locked="0"/>
    </xf>
    <xf numFmtId="197" fontId="61" fillId="0" borderId="11" xfId="0" applyNumberFormat="1" applyFont="1" applyBorder="1" applyAlignment="1" applyProtection="1">
      <alignment horizontal="center" vertical="center"/>
      <protection locked="0"/>
    </xf>
    <xf numFmtId="0" fontId="61" fillId="0" borderId="69" xfId="0" applyFont="1" applyBorder="1" applyAlignment="1" applyProtection="1">
      <alignment horizontal="center" vertical="center" wrapText="1"/>
      <protection locked="0"/>
    </xf>
    <xf numFmtId="0" fontId="61" fillId="0" borderId="72" xfId="0" applyFont="1" applyBorder="1" applyAlignment="1" applyProtection="1">
      <alignment horizontal="center" vertical="center" wrapText="1"/>
      <protection locked="0"/>
    </xf>
    <xf numFmtId="199" fontId="2" fillId="0" borderId="33" xfId="33" applyNumberFormat="1" applyFont="1" applyBorder="1" applyAlignment="1" applyProtection="1">
      <alignment horizontal="center" vertical="center" wrapText="1"/>
      <protection locked="0"/>
    </xf>
    <xf numFmtId="199" fontId="61" fillId="0" borderId="69" xfId="0" applyNumberFormat="1" applyFont="1" applyBorder="1" applyAlignment="1" applyProtection="1">
      <alignment horizontal="center" vertical="center" wrapText="1"/>
      <protection locked="0"/>
    </xf>
    <xf numFmtId="199" fontId="61" fillId="0" borderId="72" xfId="0" applyNumberFormat="1" applyFont="1" applyBorder="1" applyAlignment="1" applyProtection="1">
      <alignment horizontal="center" vertical="center" wrapText="1"/>
      <protection locked="0"/>
    </xf>
    <xf numFmtId="0" fontId="61" fillId="33" borderId="94" xfId="0" applyFont="1" applyFill="1" applyBorder="1" applyAlignment="1">
      <alignment horizontal="center" vertical="center" wrapText="1"/>
    </xf>
    <xf numFmtId="0" fontId="61" fillId="33" borderId="75" xfId="0" applyFont="1" applyFill="1" applyBorder="1" applyAlignment="1">
      <alignment horizontal="center" vertical="center" wrapText="1"/>
    </xf>
    <xf numFmtId="0" fontId="61" fillId="33" borderId="95" xfId="0" applyFont="1" applyFill="1" applyBorder="1" applyAlignment="1">
      <alignment horizontal="center" vertical="center" wrapText="1"/>
    </xf>
    <xf numFmtId="0" fontId="61" fillId="35" borderId="11" xfId="0" applyFont="1" applyFill="1" applyBorder="1" applyAlignment="1" applyProtection="1">
      <alignment horizontal="center" vertical="center" wrapText="1"/>
      <protection locked="0"/>
    </xf>
    <xf numFmtId="0" fontId="61" fillId="35" borderId="72" xfId="0" applyFont="1" applyFill="1" applyBorder="1" applyAlignment="1" applyProtection="1">
      <alignment horizontal="center" vertical="center" wrapText="1"/>
      <protection locked="0"/>
    </xf>
    <xf numFmtId="0" fontId="61" fillId="33" borderId="10" xfId="0" applyFont="1" applyFill="1" applyBorder="1" applyAlignment="1">
      <alignment horizontal="center" vertical="center" wrapText="1"/>
    </xf>
    <xf numFmtId="0" fontId="62" fillId="33" borderId="76" xfId="0" applyFont="1" applyFill="1" applyBorder="1" applyAlignment="1">
      <alignment vertical="center" wrapText="1"/>
    </xf>
    <xf numFmtId="0" fontId="61" fillId="33" borderId="65" xfId="0" applyFont="1" applyFill="1" applyBorder="1" applyAlignment="1">
      <alignment vertical="top" wrapText="1"/>
    </xf>
    <xf numFmtId="0" fontId="61" fillId="0" borderId="35" xfId="0" applyFont="1" applyBorder="1" applyAlignment="1">
      <alignment vertical="top" wrapText="1"/>
    </xf>
    <xf numFmtId="0" fontId="61" fillId="0" borderId="0" xfId="0" applyFont="1" applyAlignment="1">
      <alignment vertical="top" wrapText="1"/>
    </xf>
    <xf numFmtId="0" fontId="61" fillId="0" borderId="62" xfId="0" applyFont="1" applyBorder="1" applyAlignment="1">
      <alignment vertical="top" wrapText="1"/>
    </xf>
    <xf numFmtId="0" fontId="61" fillId="0" borderId="67" xfId="0" applyFont="1" applyBorder="1" applyAlignment="1">
      <alignment vertical="top" wrapText="1"/>
    </xf>
    <xf numFmtId="0" fontId="61" fillId="0" borderId="38" xfId="0" applyFont="1" applyBorder="1" applyAlignment="1">
      <alignment vertical="top" wrapText="1"/>
    </xf>
    <xf numFmtId="0" fontId="61" fillId="0" borderId="69" xfId="0" applyFont="1" applyBorder="1" applyAlignment="1">
      <alignment horizontal="left" vertical="center" indent="1"/>
    </xf>
    <xf numFmtId="0" fontId="61" fillId="0" borderId="32" xfId="0" applyFont="1" applyBorder="1" applyAlignment="1">
      <alignment horizontal="left" vertical="center" indent="1"/>
    </xf>
    <xf numFmtId="4" fontId="2" fillId="0" borderId="33" xfId="33" applyNumberFormat="1" applyFont="1" applyBorder="1" applyAlignment="1" applyProtection="1">
      <alignment horizontal="center" vertical="center" wrapText="1"/>
      <protection locked="0"/>
    </xf>
    <xf numFmtId="4" fontId="61" fillId="0" borderId="69" xfId="0" applyNumberFormat="1" applyFont="1" applyBorder="1" applyAlignment="1" applyProtection="1">
      <alignment horizontal="center" vertical="center"/>
      <protection locked="0"/>
    </xf>
    <xf numFmtId="4" fontId="61" fillId="0" borderId="72" xfId="0" applyNumberFormat="1" applyFont="1" applyBorder="1" applyAlignment="1" applyProtection="1">
      <alignment horizontal="center" vertical="center"/>
      <protection locked="0"/>
    </xf>
    <xf numFmtId="3" fontId="2" fillId="0" borderId="33" xfId="33" applyNumberFormat="1" applyFont="1" applyBorder="1" applyAlignment="1" applyProtection="1">
      <alignment horizontal="center" vertical="center" wrapText="1"/>
      <protection locked="0"/>
    </xf>
    <xf numFmtId="3" fontId="61" fillId="0" borderId="69" xfId="0" applyNumberFormat="1" applyFont="1" applyBorder="1" applyAlignment="1" applyProtection="1">
      <alignment horizontal="center" vertical="center" wrapText="1"/>
      <protection locked="0"/>
    </xf>
    <xf numFmtId="3" fontId="61" fillId="0" borderId="72" xfId="0" applyNumberFormat="1" applyFont="1" applyBorder="1" applyAlignment="1" applyProtection="1">
      <alignment horizontal="center" vertical="center" wrapText="1"/>
      <protection locked="0"/>
    </xf>
    <xf numFmtId="3" fontId="61" fillId="34" borderId="96" xfId="0" applyNumberFormat="1" applyFont="1" applyFill="1" applyBorder="1" applyAlignment="1" applyProtection="1">
      <alignment horizontal="center" vertical="center" wrapText="1"/>
      <protection/>
    </xf>
    <xf numFmtId="3" fontId="61" fillId="34" borderId="97" xfId="0" applyNumberFormat="1" applyFont="1" applyFill="1" applyBorder="1" applyAlignment="1" applyProtection="1">
      <alignment horizontal="center" vertical="center" wrapText="1"/>
      <protection/>
    </xf>
    <xf numFmtId="0" fontId="61" fillId="33" borderId="29" xfId="0" applyFont="1" applyFill="1" applyBorder="1" applyAlignment="1">
      <alignment vertical="top" wrapText="1"/>
    </xf>
    <xf numFmtId="0" fontId="61" fillId="0" borderId="98" xfId="0" applyFont="1" applyBorder="1" applyAlignment="1">
      <alignment vertical="top" wrapText="1"/>
    </xf>
    <xf numFmtId="0" fontId="61" fillId="0" borderId="66" xfId="0" applyFont="1" applyBorder="1" applyAlignment="1">
      <alignment vertical="top" wrapText="1"/>
    </xf>
    <xf numFmtId="0" fontId="61" fillId="0" borderId="65" xfId="0" applyFont="1" applyBorder="1" applyAlignment="1">
      <alignment wrapText="1"/>
    </xf>
    <xf numFmtId="0" fontId="61" fillId="0" borderId="35" xfId="0" applyFont="1" applyBorder="1" applyAlignment="1">
      <alignment wrapText="1"/>
    </xf>
    <xf numFmtId="0" fontId="61" fillId="0" borderId="98" xfId="0" applyFont="1" applyBorder="1" applyAlignment="1">
      <alignment wrapText="1"/>
    </xf>
    <xf numFmtId="0" fontId="61" fillId="0" borderId="0" xfId="0" applyFont="1" applyAlignment="1">
      <alignment wrapText="1"/>
    </xf>
    <xf numFmtId="0" fontId="61" fillId="0" borderId="62" xfId="0" applyFont="1" applyBorder="1" applyAlignment="1">
      <alignment wrapText="1"/>
    </xf>
    <xf numFmtId="0" fontId="61" fillId="0" borderId="66" xfId="0" applyFont="1" applyBorder="1" applyAlignment="1">
      <alignment wrapText="1"/>
    </xf>
    <xf numFmtId="0" fontId="61" fillId="0" borderId="67" xfId="0" applyFont="1" applyBorder="1" applyAlignment="1">
      <alignment wrapText="1"/>
    </xf>
    <xf numFmtId="0" fontId="61" fillId="0" borderId="38" xfId="0" applyFont="1" applyBorder="1" applyAlignment="1">
      <alignment wrapText="1"/>
    </xf>
    <xf numFmtId="0" fontId="61" fillId="0" borderId="96" xfId="0" applyFont="1" applyBorder="1" applyAlignment="1">
      <alignment horizontal="center" vertical="center" wrapText="1"/>
    </xf>
    <xf numFmtId="0" fontId="61" fillId="0" borderId="94" xfId="0" applyFont="1" applyBorder="1" applyAlignment="1">
      <alignment wrapText="1"/>
    </xf>
    <xf numFmtId="0" fontId="61" fillId="0" borderId="95" xfId="0" applyFont="1" applyBorder="1" applyAlignment="1">
      <alignment wrapText="1"/>
    </xf>
    <xf numFmtId="0" fontId="61" fillId="0" borderId="26" xfId="0" applyFont="1" applyBorder="1" applyAlignment="1" applyProtection="1">
      <alignment vertical="top" wrapText="1"/>
      <protection locked="0"/>
    </xf>
    <xf numFmtId="0" fontId="61" fillId="0" borderId="58" xfId="0" applyFont="1" applyBorder="1" applyAlignment="1" applyProtection="1">
      <alignment vertical="top" wrapText="1"/>
      <protection locked="0"/>
    </xf>
    <xf numFmtId="0" fontId="61" fillId="0" borderId="96" xfId="0" applyFont="1" applyBorder="1" applyAlignment="1" applyProtection="1">
      <alignment vertical="top" wrapText="1"/>
      <protection locked="0"/>
    </xf>
    <xf numFmtId="0" fontId="61" fillId="33" borderId="15" xfId="0" applyFont="1" applyFill="1" applyBorder="1" applyAlignment="1">
      <alignment horizontal="center" vertical="center" wrapText="1"/>
    </xf>
    <xf numFmtId="0" fontId="61" fillId="0" borderId="87" xfId="0" applyFont="1" applyBorder="1" applyAlignment="1">
      <alignment horizontal="center" vertical="center" wrapText="1"/>
    </xf>
    <xf numFmtId="0" fontId="61" fillId="0" borderId="77" xfId="0" applyFont="1" applyBorder="1" applyAlignment="1">
      <alignment horizontal="center" vertical="center" wrapText="1"/>
    </xf>
    <xf numFmtId="0" fontId="61" fillId="0" borderId="88" xfId="0" applyFont="1" applyBorder="1" applyAlignment="1">
      <alignment horizontal="center" vertical="center" wrapText="1"/>
    </xf>
    <xf numFmtId="0" fontId="62" fillId="0" borderId="13" xfId="0" applyFont="1" applyFill="1" applyBorder="1" applyAlignment="1" applyProtection="1">
      <alignment horizontal="center" vertical="center" wrapText="1"/>
      <protection locked="0"/>
    </xf>
    <xf numFmtId="0" fontId="62" fillId="0" borderId="69" xfId="0" applyFont="1" applyBorder="1" applyAlignment="1" applyProtection="1">
      <alignment horizontal="center" vertical="center" wrapText="1"/>
      <protection locked="0"/>
    </xf>
    <xf numFmtId="0" fontId="62" fillId="0" borderId="32" xfId="0" applyFont="1" applyBorder="1" applyAlignment="1" applyProtection="1">
      <alignment horizontal="center" vertical="center" wrapText="1"/>
      <protection locked="0"/>
    </xf>
    <xf numFmtId="0" fontId="62" fillId="33" borderId="29" xfId="0" applyFont="1" applyFill="1" applyBorder="1" applyAlignment="1">
      <alignment horizontal="center" vertical="center" wrapText="1"/>
    </xf>
    <xf numFmtId="0" fontId="62" fillId="33" borderId="66" xfId="0" applyFont="1" applyFill="1" applyBorder="1" applyAlignment="1">
      <alignment horizontal="center" vertical="center" wrapText="1"/>
    </xf>
    <xf numFmtId="0" fontId="63" fillId="33" borderId="99" xfId="0" applyFont="1" applyFill="1" applyBorder="1" applyAlignment="1">
      <alignment vertical="center" wrapText="1"/>
    </xf>
    <xf numFmtId="0" fontId="63" fillId="33" borderId="86" xfId="0" applyFont="1" applyFill="1" applyBorder="1" applyAlignment="1">
      <alignment vertical="center" wrapText="1"/>
    </xf>
    <xf numFmtId="0" fontId="61" fillId="35" borderId="33" xfId="0" applyFont="1" applyFill="1" applyBorder="1" applyAlignment="1">
      <alignment horizontal="center" wrapText="1"/>
    </xf>
    <xf numFmtId="0" fontId="61" fillId="35" borderId="69" xfId="0" applyFont="1" applyFill="1" applyBorder="1" applyAlignment="1">
      <alignment horizontal="center" wrapText="1"/>
    </xf>
    <xf numFmtId="0" fontId="62" fillId="33" borderId="18" xfId="0" applyFont="1" applyFill="1" applyBorder="1" applyAlignment="1">
      <alignment horizontal="center" vertical="center" wrapText="1"/>
    </xf>
    <xf numFmtId="0" fontId="62" fillId="33" borderId="20" xfId="0" applyFont="1" applyFill="1" applyBorder="1" applyAlignment="1">
      <alignment horizontal="center" vertical="center" wrapText="1"/>
    </xf>
    <xf numFmtId="0" fontId="63" fillId="33" borderId="100" xfId="0" applyFont="1" applyFill="1" applyBorder="1" applyAlignment="1">
      <alignment vertical="center" wrapText="1"/>
    </xf>
    <xf numFmtId="0" fontId="63" fillId="33" borderId="101" xfId="0" applyFont="1" applyFill="1" applyBorder="1" applyAlignment="1">
      <alignment vertical="center" wrapText="1"/>
    </xf>
    <xf numFmtId="0" fontId="62" fillId="33" borderId="21" xfId="0" applyFont="1" applyFill="1" applyBorder="1" applyAlignment="1">
      <alignment horizontal="center" vertical="center" wrapText="1"/>
    </xf>
    <xf numFmtId="0" fontId="62" fillId="33" borderId="65"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62" fillId="33" borderId="67" xfId="0" applyFont="1" applyFill="1" applyBorder="1" applyAlignment="1">
      <alignment horizontal="center" vertical="center" wrapText="1"/>
    </xf>
    <xf numFmtId="0" fontId="63" fillId="33" borderId="102" xfId="0" applyFont="1" applyFill="1" applyBorder="1" applyAlignment="1">
      <alignment horizontal="left" vertical="center" wrapText="1" indent="1"/>
    </xf>
    <xf numFmtId="0" fontId="61" fillId="0" borderId="103" xfId="0" applyFont="1" applyBorder="1" applyAlignment="1">
      <alignment horizontal="left" wrapText="1" indent="1"/>
    </xf>
    <xf numFmtId="0" fontId="61" fillId="0" borderId="104" xfId="0" applyFont="1" applyBorder="1" applyAlignment="1">
      <alignment horizontal="left" wrapText="1" indent="1"/>
    </xf>
    <xf numFmtId="0" fontId="3" fillId="33" borderId="89" xfId="33" applyFont="1" applyFill="1" applyBorder="1" applyAlignment="1">
      <alignment vertical="center" wrapText="1"/>
      <protection/>
    </xf>
    <xf numFmtId="0" fontId="0" fillId="0" borderId="81" xfId="0" applyBorder="1" applyAlignment="1">
      <alignment vertical="center" wrapText="1"/>
    </xf>
    <xf numFmtId="0" fontId="0" fillId="0" borderId="82" xfId="0" applyBorder="1" applyAlignment="1">
      <alignment vertical="center" wrapText="1"/>
    </xf>
    <xf numFmtId="0" fontId="63" fillId="33" borderId="99" xfId="0" applyFont="1" applyFill="1" applyBorder="1" applyAlignment="1">
      <alignment horizontal="center" vertical="center" wrapText="1"/>
    </xf>
    <xf numFmtId="0" fontId="63" fillId="33" borderId="86" xfId="0" applyFont="1" applyFill="1" applyBorder="1" applyAlignment="1">
      <alignment horizontal="center" vertical="center" wrapText="1"/>
    </xf>
    <xf numFmtId="0" fontId="62" fillId="33" borderId="26" xfId="0" applyFont="1" applyFill="1" applyBorder="1" applyAlignment="1">
      <alignment horizontal="center" vertical="center" wrapText="1"/>
    </xf>
    <xf numFmtId="0" fontId="62" fillId="33" borderId="48" xfId="0" applyFont="1" applyFill="1" applyBorder="1" applyAlignment="1">
      <alignment horizontal="center" vertical="center" wrapText="1"/>
    </xf>
    <xf numFmtId="0" fontId="62" fillId="35" borderId="33" xfId="0" applyFont="1" applyFill="1" applyBorder="1" applyAlignment="1">
      <alignment horizontal="center" wrapText="1"/>
    </xf>
    <xf numFmtId="0" fontId="62" fillId="35" borderId="69" xfId="0" applyFont="1" applyFill="1" applyBorder="1" applyAlignment="1">
      <alignment horizontal="center" wrapText="1"/>
    </xf>
    <xf numFmtId="0" fontId="63" fillId="33" borderId="105" xfId="0" applyFont="1" applyFill="1" applyBorder="1" applyAlignment="1">
      <alignment horizontal="right" vertical="center" wrapText="1" indent="2"/>
    </xf>
    <xf numFmtId="0" fontId="0" fillId="0" borderId="41" xfId="0" applyBorder="1" applyAlignment="1">
      <alignment horizontal="right" wrapText="1" indent="2"/>
    </xf>
    <xf numFmtId="0" fontId="0" fillId="0" borderId="106" xfId="0" applyBorder="1" applyAlignment="1">
      <alignment horizontal="right" wrapText="1" indent="2"/>
    </xf>
    <xf numFmtId="0" fontId="0" fillId="0" borderId="31" xfId="0" applyBorder="1" applyAlignment="1">
      <alignment horizontal="right" wrapText="1" indent="2"/>
    </xf>
    <xf numFmtId="0" fontId="0" fillId="0" borderId="75" xfId="0" applyBorder="1" applyAlignment="1">
      <alignment horizontal="right" wrapText="1" indent="2"/>
    </xf>
    <xf numFmtId="0" fontId="0" fillId="0" borderId="95" xfId="0" applyBorder="1" applyAlignment="1">
      <alignment horizontal="right" wrapText="1" indent="2"/>
    </xf>
    <xf numFmtId="0" fontId="61" fillId="33" borderId="12" xfId="0" applyFont="1" applyFill="1" applyBorder="1" applyAlignment="1" applyProtection="1">
      <alignment horizontal="center" vertical="center" wrapText="1"/>
      <protection/>
    </xf>
    <xf numFmtId="10" fontId="62" fillId="0" borderId="66" xfId="0" applyNumberFormat="1" applyFont="1" applyFill="1" applyBorder="1" applyAlignment="1" applyProtection="1">
      <alignment horizontal="center" vertical="center" wrapText="1"/>
      <protection locked="0"/>
    </xf>
    <xf numFmtId="10" fontId="62" fillId="0" borderId="67" xfId="0" applyNumberFormat="1" applyFont="1" applyBorder="1" applyAlignment="1" applyProtection="1">
      <alignment horizontal="center" vertical="center" wrapText="1"/>
      <protection locked="0"/>
    </xf>
    <xf numFmtId="0" fontId="61" fillId="33" borderId="107" xfId="0" applyFont="1" applyFill="1" applyBorder="1" applyAlignment="1" applyProtection="1">
      <alignment horizontal="center" vertical="center" wrapText="1"/>
      <protection/>
    </xf>
    <xf numFmtId="0" fontId="0" fillId="0" borderId="108" xfId="0" applyBorder="1" applyAlignment="1">
      <alignment horizontal="center" vertical="center" wrapText="1"/>
    </xf>
    <xf numFmtId="0" fontId="0" fillId="0" borderId="30" xfId="0" applyBorder="1" applyAlignment="1">
      <alignment horizontal="center" vertical="center" wrapText="1"/>
    </xf>
    <xf numFmtId="0" fontId="0" fillId="0" borderId="68" xfId="0" applyBorder="1" applyAlignment="1">
      <alignment horizontal="center" vertical="center" wrapText="1"/>
    </xf>
    <xf numFmtId="10" fontId="62" fillId="0" borderId="66" xfId="0" applyNumberFormat="1" applyFont="1" applyBorder="1" applyAlignment="1" applyProtection="1">
      <alignment horizontal="center" vertical="center" wrapText="1"/>
      <protection locked="0"/>
    </xf>
    <xf numFmtId="10" fontId="62" fillId="0" borderId="78" xfId="0" applyNumberFormat="1" applyFont="1" applyBorder="1" applyAlignment="1" applyProtection="1">
      <alignment horizontal="center" vertical="center" wrapText="1"/>
      <protection locked="0"/>
    </xf>
    <xf numFmtId="10" fontId="62" fillId="0" borderId="64" xfId="0" applyNumberFormat="1" applyFont="1" applyFill="1" applyBorder="1" applyAlignment="1" applyProtection="1">
      <alignment horizontal="center" vertical="center" wrapText="1"/>
      <protection locked="0"/>
    </xf>
    <xf numFmtId="0" fontId="63" fillId="33" borderId="33" xfId="0" applyFont="1" applyFill="1" applyBorder="1" applyAlignment="1" applyProtection="1">
      <alignment vertical="center" wrapText="1"/>
      <protection/>
    </xf>
    <xf numFmtId="0" fontId="63" fillId="33" borderId="69" xfId="0" applyFont="1" applyFill="1" applyBorder="1" applyAlignment="1" applyProtection="1">
      <alignment vertical="center" wrapText="1"/>
      <protection/>
    </xf>
    <xf numFmtId="0" fontId="62" fillId="33" borderId="74" xfId="0" applyFont="1" applyFill="1" applyBorder="1" applyAlignment="1">
      <alignment horizontal="center" vertical="center" wrapText="1"/>
    </xf>
    <xf numFmtId="0" fontId="61" fillId="33" borderId="109" xfId="0" applyFont="1" applyFill="1" applyBorder="1" applyAlignment="1">
      <alignment vertical="center" wrapText="1"/>
    </xf>
    <xf numFmtId="0" fontId="61" fillId="33" borderId="50" xfId="0" applyFont="1" applyFill="1" applyBorder="1" applyAlignment="1">
      <alignment vertical="center" wrapText="1"/>
    </xf>
    <xf numFmtId="0" fontId="61" fillId="33" borderId="14" xfId="0" applyFont="1" applyFill="1" applyBorder="1" applyAlignment="1">
      <alignment vertical="center" wrapText="1"/>
    </xf>
    <xf numFmtId="0" fontId="61" fillId="33" borderId="67" xfId="0" applyFont="1" applyFill="1" applyBorder="1" applyAlignment="1">
      <alignment vertical="center" wrapText="1"/>
    </xf>
    <xf numFmtId="4" fontId="62" fillId="35" borderId="48" xfId="0" applyNumberFormat="1" applyFont="1" applyFill="1" applyBorder="1" applyAlignment="1" applyProtection="1">
      <alignment horizontal="center" vertical="center" wrapText="1"/>
      <protection locked="0"/>
    </xf>
    <xf numFmtId="0" fontId="63" fillId="33" borderId="29" xfId="0" applyFont="1" applyFill="1" applyBorder="1" applyAlignment="1" applyProtection="1">
      <alignment vertical="center" wrapText="1"/>
      <protection/>
    </xf>
    <xf numFmtId="0" fontId="63" fillId="33" borderId="65" xfId="0" applyFont="1" applyFill="1" applyBorder="1" applyAlignment="1" applyProtection="1">
      <alignment vertical="center" wrapText="1"/>
      <protection/>
    </xf>
    <xf numFmtId="0" fontId="62" fillId="33" borderId="98" xfId="0" applyFont="1" applyFill="1" applyBorder="1" applyAlignment="1">
      <alignment horizontal="center" vertical="center" wrapText="1"/>
    </xf>
    <xf numFmtId="0" fontId="62" fillId="33" borderId="62" xfId="0" applyFont="1" applyFill="1" applyBorder="1" applyAlignment="1">
      <alignment horizontal="center" vertical="center" wrapText="1"/>
    </xf>
    <xf numFmtId="0" fontId="61" fillId="33" borderId="33" xfId="0" applyFont="1" applyFill="1" applyBorder="1" applyAlignment="1" applyProtection="1">
      <alignment vertical="center" wrapText="1"/>
      <protection/>
    </xf>
    <xf numFmtId="0" fontId="61" fillId="33" borderId="69" xfId="0" applyFont="1" applyFill="1" applyBorder="1" applyAlignment="1" applyProtection="1">
      <alignment vertical="center" wrapText="1"/>
      <protection/>
    </xf>
    <xf numFmtId="0" fontId="61" fillId="33" borderId="109" xfId="0" applyFont="1" applyFill="1" applyBorder="1" applyAlignment="1">
      <alignment horizontal="left" vertical="center" wrapText="1"/>
    </xf>
    <xf numFmtId="0" fontId="61" fillId="33" borderId="50" xfId="0" applyFont="1" applyFill="1" applyBorder="1" applyAlignment="1">
      <alignment horizontal="left" vertical="center" wrapText="1"/>
    </xf>
    <xf numFmtId="0" fontId="61" fillId="33" borderId="14" xfId="0" applyFont="1" applyFill="1" applyBorder="1" applyAlignment="1">
      <alignment horizontal="left" vertical="center" wrapText="1"/>
    </xf>
    <xf numFmtId="0" fontId="61" fillId="33" borderId="67" xfId="0" applyFont="1" applyFill="1" applyBorder="1" applyAlignment="1">
      <alignment horizontal="left" vertical="center" wrapText="1"/>
    </xf>
    <xf numFmtId="0" fontId="62" fillId="33" borderId="80" xfId="0" applyFont="1" applyFill="1" applyBorder="1" applyAlignment="1">
      <alignment horizontal="center" vertical="center" wrapText="1"/>
    </xf>
    <xf numFmtId="0" fontId="62" fillId="33" borderId="110" xfId="0" applyFont="1" applyFill="1" applyBorder="1" applyAlignment="1">
      <alignment horizontal="center" vertical="center" wrapText="1"/>
    </xf>
    <xf numFmtId="0" fontId="62" fillId="33" borderId="51" xfId="0" applyFont="1" applyFill="1" applyBorder="1" applyAlignment="1">
      <alignment horizontal="center" vertical="center" wrapText="1"/>
    </xf>
    <xf numFmtId="0" fontId="61" fillId="33" borderId="21" xfId="0" applyFont="1" applyFill="1" applyBorder="1" applyAlignment="1" applyProtection="1">
      <alignment horizontal="right" vertical="center" wrapText="1"/>
      <protection/>
    </xf>
    <xf numFmtId="0" fontId="0" fillId="33" borderId="111" xfId="0" applyFill="1" applyBorder="1" applyAlignment="1" applyProtection="1">
      <alignment horizontal="right" vertical="center" wrapText="1"/>
      <protection/>
    </xf>
    <xf numFmtId="0" fontId="0" fillId="33" borderId="14" xfId="0" applyFill="1" applyBorder="1" applyAlignment="1" applyProtection="1">
      <alignment horizontal="right" vertical="center" wrapText="1"/>
      <protection/>
    </xf>
    <xf numFmtId="0" fontId="62" fillId="33" borderId="112" xfId="0" applyFont="1" applyFill="1" applyBorder="1" applyAlignment="1">
      <alignment horizontal="center" vertical="center" wrapText="1"/>
    </xf>
    <xf numFmtId="0" fontId="61" fillId="33" borderId="35" xfId="0" applyFont="1" applyFill="1" applyBorder="1" applyAlignment="1" applyProtection="1">
      <alignment vertical="center" wrapText="1"/>
      <protection/>
    </xf>
    <xf numFmtId="0" fontId="0" fillId="33" borderId="62" xfId="0" applyFill="1" applyBorder="1" applyAlignment="1" applyProtection="1">
      <alignment vertical="center" wrapText="1"/>
      <protection/>
    </xf>
    <xf numFmtId="0" fontId="0" fillId="33" borderId="38" xfId="0" applyFill="1" applyBorder="1" applyAlignment="1" applyProtection="1">
      <alignment vertical="center" wrapText="1"/>
      <protection/>
    </xf>
    <xf numFmtId="0" fontId="61" fillId="33" borderId="65" xfId="0" applyFont="1" applyFill="1" applyBorder="1" applyAlignment="1" applyProtection="1">
      <alignment vertical="center" wrapText="1"/>
      <protection/>
    </xf>
    <xf numFmtId="0" fontId="0" fillId="0" borderId="65" xfId="0" applyBorder="1" applyAlignment="1" applyProtection="1">
      <alignment vertical="center" wrapText="1"/>
      <protection/>
    </xf>
    <xf numFmtId="0" fontId="61" fillId="33" borderId="30" xfId="0" applyFont="1" applyFill="1" applyBorder="1" applyAlignment="1" applyProtection="1">
      <alignment horizontal="center" vertical="center" wrapText="1"/>
      <protection/>
    </xf>
    <xf numFmtId="0" fontId="61" fillId="33" borderId="68" xfId="0" applyFont="1" applyFill="1" applyBorder="1" applyAlignment="1" applyProtection="1">
      <alignment horizontal="center" vertical="center" wrapText="1"/>
      <protection/>
    </xf>
    <xf numFmtId="0" fontId="61" fillId="33" borderId="30" xfId="0" applyFont="1" applyFill="1" applyBorder="1" applyAlignment="1" applyProtection="1">
      <alignment vertical="center" wrapText="1"/>
      <protection/>
    </xf>
    <xf numFmtId="0" fontId="0" fillId="0" borderId="30" xfId="0" applyBorder="1" applyAlignment="1">
      <alignment vertical="center" wrapText="1"/>
    </xf>
    <xf numFmtId="4" fontId="62" fillId="35" borderId="48" xfId="0" applyNumberFormat="1" applyFont="1" applyFill="1" applyBorder="1" applyAlignment="1" applyProtection="1">
      <alignment horizontal="center" vertical="center" wrapText="1"/>
      <protection/>
    </xf>
    <xf numFmtId="10" fontId="62" fillId="0" borderId="67" xfId="0" applyNumberFormat="1" applyFont="1" applyFill="1" applyBorder="1" applyAlignment="1" applyProtection="1">
      <alignment horizontal="center" vertical="center" wrapText="1"/>
      <protection locked="0"/>
    </xf>
    <xf numFmtId="10" fontId="62" fillId="0" borderId="38" xfId="0" applyNumberFormat="1" applyFont="1" applyFill="1" applyBorder="1" applyAlignment="1" applyProtection="1">
      <alignment horizontal="center" vertical="center" wrapText="1"/>
      <protection locked="0"/>
    </xf>
    <xf numFmtId="0" fontId="61" fillId="33" borderId="52" xfId="0" applyFont="1" applyFill="1" applyBorder="1" applyAlignment="1">
      <alignment vertical="center" wrapText="1"/>
    </xf>
    <xf numFmtId="10" fontId="62" fillId="0" borderId="48" xfId="0" applyNumberFormat="1" applyFont="1" applyFill="1" applyBorder="1" applyAlignment="1" applyProtection="1">
      <alignment horizontal="center" vertical="center" wrapText="1"/>
      <protection locked="0"/>
    </xf>
    <xf numFmtId="0" fontId="63" fillId="33" borderId="19" xfId="0" applyFont="1" applyFill="1" applyBorder="1" applyAlignment="1" applyProtection="1">
      <alignment horizontal="left" vertical="center" wrapText="1" indent="3"/>
      <protection/>
    </xf>
    <xf numFmtId="0" fontId="0" fillId="0" borderId="30" xfId="0" applyBorder="1" applyAlignment="1">
      <alignment horizontal="left" vertical="center" wrapText="1" indent="3"/>
    </xf>
    <xf numFmtId="10" fontId="62" fillId="0" borderId="113" xfId="0" applyNumberFormat="1" applyFont="1" applyBorder="1" applyAlignment="1" applyProtection="1">
      <alignment horizontal="center" vertical="center" wrapText="1"/>
      <protection locked="0"/>
    </xf>
    <xf numFmtId="10" fontId="62" fillId="0" borderId="114" xfId="0" applyNumberFormat="1" applyFont="1" applyBorder="1" applyAlignment="1" applyProtection="1">
      <alignment horizontal="center" vertical="center" wrapText="1"/>
      <protection locked="0"/>
    </xf>
    <xf numFmtId="0" fontId="62" fillId="33" borderId="58" xfId="0" applyFont="1" applyFill="1" applyBorder="1" applyAlignment="1">
      <alignment horizontal="center" vertical="center" wrapText="1"/>
    </xf>
    <xf numFmtId="0" fontId="61" fillId="33" borderId="70" xfId="0" applyFont="1" applyFill="1" applyBorder="1" applyAlignment="1">
      <alignment horizontal="left" vertical="center" wrapText="1" indent="2"/>
    </xf>
    <xf numFmtId="0" fontId="0" fillId="0" borderId="71" xfId="0" applyBorder="1" applyAlignment="1">
      <alignment horizontal="left" vertical="center" wrapText="1" indent="2"/>
    </xf>
    <xf numFmtId="0" fontId="0" fillId="0" borderId="70" xfId="0" applyBorder="1" applyAlignment="1">
      <alignment vertical="center" wrapText="1"/>
    </xf>
    <xf numFmtId="0" fontId="0" fillId="0" borderId="71" xfId="0" applyBorder="1" applyAlignment="1">
      <alignment vertical="center" wrapText="1"/>
    </xf>
    <xf numFmtId="0" fontId="0" fillId="0" borderId="76" xfId="0" applyBorder="1" applyAlignment="1">
      <alignment vertical="center" wrapText="1"/>
    </xf>
    <xf numFmtId="0" fontId="62" fillId="33" borderId="113" xfId="0" applyFont="1" applyFill="1" applyBorder="1" applyAlignment="1">
      <alignment horizontal="center" vertical="center" wrapText="1"/>
    </xf>
    <xf numFmtId="0" fontId="62" fillId="33" borderId="115" xfId="0" applyFont="1" applyFill="1" applyBorder="1" applyAlignment="1">
      <alignment horizontal="center" vertical="center" wrapText="1"/>
    </xf>
    <xf numFmtId="0" fontId="61" fillId="33" borderId="31" xfId="0" applyFont="1" applyFill="1" applyBorder="1" applyAlignment="1">
      <alignment horizontal="center" vertical="center" wrapText="1"/>
    </xf>
    <xf numFmtId="4" fontId="61" fillId="0" borderId="94" xfId="0" applyNumberFormat="1" applyFont="1" applyBorder="1" applyAlignment="1" applyProtection="1">
      <alignment horizontal="center" vertical="center" wrapText="1"/>
      <protection locked="0"/>
    </xf>
    <xf numFmtId="4" fontId="61" fillId="0" borderId="75" xfId="0" applyNumberFormat="1" applyFont="1" applyBorder="1" applyAlignment="1" applyProtection="1">
      <alignment horizontal="center" vertical="center" wrapText="1"/>
      <protection locked="0"/>
    </xf>
    <xf numFmtId="4" fontId="61" fillId="0" borderId="116" xfId="0" applyNumberFormat="1" applyFont="1" applyBorder="1" applyAlignment="1" applyProtection="1">
      <alignment horizontal="center" vertical="center" wrapText="1"/>
      <protection locked="0"/>
    </xf>
    <xf numFmtId="0" fontId="61" fillId="33" borderId="13" xfId="0" applyFont="1" applyFill="1" applyBorder="1" applyAlignment="1" applyProtection="1">
      <alignment horizontal="left" vertical="center" wrapText="1" indent="3"/>
      <protection/>
    </xf>
    <xf numFmtId="0" fontId="0" fillId="0" borderId="69" xfId="0" applyBorder="1" applyAlignment="1">
      <alignment horizontal="left" vertical="center" wrapText="1" indent="3"/>
    </xf>
    <xf numFmtId="0" fontId="61" fillId="0" borderId="19" xfId="0" applyFont="1" applyFill="1" applyBorder="1" applyAlignment="1">
      <alignment vertical="center" wrapText="1"/>
    </xf>
    <xf numFmtId="0" fontId="61" fillId="0" borderId="30" xfId="0" applyFont="1" applyFill="1" applyBorder="1" applyAlignment="1">
      <alignment vertical="center" wrapText="1"/>
    </xf>
    <xf numFmtId="0" fontId="61" fillId="0" borderId="108" xfId="0" applyFont="1" applyFill="1" applyBorder="1" applyAlignment="1">
      <alignment vertical="center" wrapText="1"/>
    </xf>
    <xf numFmtId="0" fontId="63" fillId="33" borderId="77" xfId="0" applyFont="1" applyFill="1" applyBorder="1" applyAlignment="1">
      <alignment horizontal="left" vertical="center" wrapText="1" indent="3"/>
    </xf>
    <xf numFmtId="0" fontId="0" fillId="0" borderId="48" xfId="0" applyBorder="1" applyAlignment="1">
      <alignment horizontal="left" wrapText="1" indent="3"/>
    </xf>
    <xf numFmtId="0" fontId="0" fillId="0" borderId="16" xfId="0" applyBorder="1" applyAlignment="1">
      <alignment horizontal="left" wrapText="1" indent="3"/>
    </xf>
    <xf numFmtId="0" fontId="0" fillId="0" borderId="12" xfId="0" applyBorder="1" applyAlignment="1">
      <alignment horizontal="left" wrapText="1" indent="3"/>
    </xf>
    <xf numFmtId="0" fontId="63" fillId="33" borderId="105" xfId="0" applyFont="1" applyFill="1" applyBorder="1" applyAlignment="1">
      <alignment horizontal="center" vertical="center" wrapText="1"/>
    </xf>
    <xf numFmtId="0" fontId="63" fillId="33" borderId="41" xfId="0" applyFont="1" applyFill="1" applyBorder="1" applyAlignment="1">
      <alignment horizontal="center" vertical="center" wrapText="1"/>
    </xf>
    <xf numFmtId="0" fontId="63" fillId="33" borderId="106" xfId="0"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63" fillId="33" borderId="67" xfId="0" applyFont="1" applyFill="1" applyBorder="1" applyAlignment="1">
      <alignment horizontal="center" vertical="center" wrapText="1"/>
    </xf>
    <xf numFmtId="0" fontId="63" fillId="33" borderId="38" xfId="0" applyFont="1" applyFill="1" applyBorder="1" applyAlignment="1">
      <alignment horizontal="center" vertical="center" wrapText="1"/>
    </xf>
    <xf numFmtId="0" fontId="63" fillId="33" borderId="117" xfId="0" applyFont="1" applyFill="1" applyBorder="1" applyAlignment="1">
      <alignment horizontal="left" vertical="center" wrapText="1" indent="1"/>
    </xf>
    <xf numFmtId="0" fontId="61" fillId="0" borderId="118" xfId="0" applyFont="1" applyBorder="1" applyAlignment="1">
      <alignment horizontal="left" wrapText="1" indent="1"/>
    </xf>
    <xf numFmtId="0" fontId="61" fillId="0" borderId="119" xfId="0" applyFont="1" applyBorder="1" applyAlignment="1">
      <alignment horizontal="left" wrapText="1" indent="1"/>
    </xf>
    <xf numFmtId="0" fontId="0" fillId="0" borderId="69" xfId="0" applyBorder="1" applyAlignment="1" applyProtection="1">
      <alignment vertical="center" wrapText="1"/>
      <protection/>
    </xf>
    <xf numFmtId="0" fontId="0" fillId="0" borderId="30" xfId="0" applyBorder="1" applyAlignment="1" applyProtection="1">
      <alignment horizontal="center" vertical="center" wrapText="1"/>
      <protection/>
    </xf>
    <xf numFmtId="0" fontId="0" fillId="0" borderId="108" xfId="0" applyBorder="1" applyAlignment="1" applyProtection="1">
      <alignment horizontal="center" vertical="center" wrapText="1"/>
      <protection/>
    </xf>
    <xf numFmtId="4" fontId="62" fillId="0" borderId="69" xfId="0" applyNumberFormat="1" applyFont="1" applyFill="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4" fontId="62" fillId="0" borderId="65" xfId="0" applyNumberFormat="1" applyFont="1" applyFill="1"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61" fillId="33" borderId="70" xfId="0" applyFont="1" applyFill="1" applyBorder="1" applyAlignment="1">
      <alignment horizontal="center" vertical="center" wrapText="1"/>
    </xf>
    <xf numFmtId="0" fontId="61" fillId="33" borderId="71" xfId="0" applyFont="1" applyFill="1" applyBorder="1" applyAlignment="1">
      <alignment horizontal="center" vertical="center" wrapText="1"/>
    </xf>
    <xf numFmtId="0" fontId="61" fillId="33" borderId="76" xfId="0" applyFont="1" applyFill="1" applyBorder="1" applyAlignment="1">
      <alignment horizontal="center" vertical="center" wrapText="1"/>
    </xf>
    <xf numFmtId="0" fontId="61" fillId="33" borderId="89" xfId="0" applyFont="1" applyFill="1" applyBorder="1" applyAlignment="1">
      <alignment horizontal="left" vertical="center" wrapText="1" indent="2"/>
    </xf>
    <xf numFmtId="0" fontId="0" fillId="0" borderId="81" xfId="0" applyFont="1" applyBorder="1" applyAlignment="1">
      <alignment horizontal="left" vertical="center" wrapText="1" indent="2"/>
    </xf>
    <xf numFmtId="0" fontId="0" fillId="0" borderId="81" xfId="0" applyBorder="1" applyAlignment="1">
      <alignment horizontal="left" vertical="center" wrapText="1" indent="2"/>
    </xf>
    <xf numFmtId="0" fontId="0" fillId="0" borderId="82" xfId="0" applyBorder="1" applyAlignment="1">
      <alignment horizontal="left" vertical="center" wrapText="1" indent="2"/>
    </xf>
    <xf numFmtId="0" fontId="63" fillId="33" borderId="21" xfId="0" applyFont="1" applyFill="1" applyBorder="1" applyAlignment="1">
      <alignment horizontal="right" vertical="center" wrapText="1" indent="2"/>
    </xf>
    <xf numFmtId="0" fontId="0" fillId="0" borderId="65" xfId="0" applyBorder="1" applyAlignment="1">
      <alignment horizontal="right" wrapText="1" indent="2"/>
    </xf>
    <xf numFmtId="0" fontId="0" fillId="0" borderId="35" xfId="0" applyBorder="1" applyAlignment="1">
      <alignment horizontal="right" wrapText="1" indent="2"/>
    </xf>
    <xf numFmtId="4" fontId="62" fillId="34" borderId="85" xfId="0" applyNumberFormat="1" applyFont="1" applyFill="1"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0" fontId="63" fillId="33" borderId="30" xfId="0" applyFont="1" applyFill="1" applyBorder="1" applyAlignment="1" applyProtection="1">
      <alignment vertical="center" wrapText="1"/>
      <protection/>
    </xf>
    <xf numFmtId="0" fontId="0" fillId="0" borderId="30" xfId="0" applyBorder="1" applyAlignment="1" applyProtection="1">
      <alignment vertical="center" wrapText="1"/>
      <protection/>
    </xf>
    <xf numFmtId="0" fontId="63" fillId="33" borderId="89" xfId="0" applyFont="1" applyFill="1" applyBorder="1" applyAlignment="1">
      <alignment horizontal="left" vertical="center" wrapText="1" indent="1"/>
    </xf>
    <xf numFmtId="0" fontId="0" fillId="0" borderId="81" xfId="0" applyBorder="1" applyAlignment="1">
      <alignment horizontal="left" vertical="center" wrapText="1" indent="1"/>
    </xf>
    <xf numFmtId="0" fontId="0" fillId="0" borderId="81" xfId="0" applyBorder="1" applyAlignment="1">
      <alignment horizontal="left" vertical="center" wrapText="1"/>
    </xf>
    <xf numFmtId="0" fontId="0" fillId="0" borderId="82" xfId="0" applyBorder="1" applyAlignment="1">
      <alignment horizontal="left" vertical="center" wrapText="1"/>
    </xf>
    <xf numFmtId="4" fontId="62" fillId="34" borderId="33" xfId="0" applyNumberFormat="1" applyFont="1" applyFill="1" applyBorder="1" applyAlignment="1" applyProtection="1">
      <alignment horizontal="center" vertical="center" wrapText="1"/>
      <protection/>
    </xf>
    <xf numFmtId="4" fontId="0" fillId="34" borderId="69" xfId="0" applyNumberFormat="1" applyFill="1" applyBorder="1" applyAlignment="1" applyProtection="1">
      <alignment horizontal="center" vertical="center" wrapText="1"/>
      <protection/>
    </xf>
    <xf numFmtId="4" fontId="0" fillId="34" borderId="72" xfId="0" applyNumberFormat="1" applyFill="1" applyBorder="1" applyAlignment="1" applyProtection="1">
      <alignment horizontal="center" vertical="center" wrapText="1"/>
      <protection/>
    </xf>
    <xf numFmtId="4" fontId="62" fillId="0" borderId="98" xfId="0" applyNumberFormat="1" applyFont="1" applyFill="1" applyBorder="1" applyAlignment="1" applyProtection="1">
      <alignment horizontal="center" vertical="center" wrapText="1"/>
      <protection locked="0"/>
    </xf>
    <xf numFmtId="4" fontId="0" fillId="0" borderId="0" xfId="0" applyNumberFormat="1" applyBorder="1" applyAlignment="1" applyProtection="1">
      <alignment horizontal="center" vertical="center" wrapText="1"/>
      <protection locked="0"/>
    </xf>
    <xf numFmtId="4" fontId="0" fillId="0" borderId="120" xfId="0" applyNumberFormat="1" applyBorder="1" applyAlignment="1" applyProtection="1">
      <alignment horizontal="center" vertical="center" wrapText="1"/>
      <protection locked="0"/>
    </xf>
    <xf numFmtId="0" fontId="2" fillId="33" borderId="69" xfId="0" applyFont="1" applyFill="1" applyBorder="1" applyAlignment="1">
      <alignment horizontal="left" vertical="center" wrapText="1"/>
    </xf>
    <xf numFmtId="0" fontId="0" fillId="0" borderId="67" xfId="0" applyBorder="1" applyAlignment="1">
      <alignment horizontal="center" vertical="center" wrapText="1"/>
    </xf>
    <xf numFmtId="0" fontId="0" fillId="0" borderId="38" xfId="0" applyBorder="1" applyAlignment="1">
      <alignment horizontal="center" vertical="center" wrapText="1"/>
    </xf>
    <xf numFmtId="0" fontId="61" fillId="33" borderId="14" xfId="0" applyFont="1" applyFill="1" applyBorder="1" applyAlignment="1" applyProtection="1">
      <alignment horizontal="left" vertical="center" wrapText="1" indent="2"/>
      <protection/>
    </xf>
    <xf numFmtId="0" fontId="61" fillId="33" borderId="67" xfId="0" applyFont="1" applyFill="1" applyBorder="1" applyAlignment="1" applyProtection="1">
      <alignment horizontal="left" vertical="center" wrapText="1" indent="2"/>
      <protection/>
    </xf>
    <xf numFmtId="0" fontId="61" fillId="33" borderId="38" xfId="0" applyFont="1" applyFill="1" applyBorder="1" applyAlignment="1" applyProtection="1">
      <alignment horizontal="left" vertical="center" wrapText="1" indent="2"/>
      <protection/>
    </xf>
    <xf numFmtId="4" fontId="62" fillId="0" borderId="33" xfId="0" applyNumberFormat="1" applyFont="1" applyFill="1" applyBorder="1" applyAlignment="1" applyProtection="1">
      <alignment horizontal="center" vertical="center" wrapText="1"/>
      <protection locked="0"/>
    </xf>
    <xf numFmtId="4" fontId="0" fillId="0" borderId="69" xfId="0" applyNumberFormat="1" applyBorder="1" applyAlignment="1" applyProtection="1">
      <alignment horizontal="center" vertical="center" wrapText="1"/>
      <protection locked="0"/>
    </xf>
    <xf numFmtId="4" fontId="0" fillId="0" borderId="72" xfId="0" applyNumberFormat="1" applyBorder="1" applyAlignment="1" applyProtection="1">
      <alignment horizontal="center" vertical="center" wrapText="1"/>
      <protection locked="0"/>
    </xf>
    <xf numFmtId="4" fontId="62" fillId="0" borderId="29" xfId="0" applyNumberFormat="1" applyFont="1" applyFill="1" applyBorder="1" applyAlignment="1" applyProtection="1">
      <alignment horizontal="center" vertical="center" wrapText="1"/>
      <protection locked="0"/>
    </xf>
    <xf numFmtId="4" fontId="0" fillId="0" borderId="65" xfId="0" applyNumberFormat="1" applyBorder="1" applyAlignment="1" applyProtection="1">
      <alignment horizontal="center" vertical="center" wrapText="1"/>
      <protection locked="0"/>
    </xf>
    <xf numFmtId="4" fontId="0" fillId="0" borderId="79" xfId="0" applyNumberFormat="1" applyBorder="1" applyAlignment="1" applyProtection="1">
      <alignment horizontal="center" vertical="center" wrapText="1"/>
      <protection locked="0"/>
    </xf>
    <xf numFmtId="4" fontId="62" fillId="34" borderId="53" xfId="0" applyNumberFormat="1" applyFont="1" applyFill="1" applyBorder="1" applyAlignment="1" applyProtection="1">
      <alignment horizontal="center" vertical="center" wrapText="1"/>
      <protection/>
    </xf>
    <xf numFmtId="4" fontId="0" fillId="34" borderId="28" xfId="0" applyNumberFormat="1" applyFill="1" applyBorder="1" applyAlignment="1">
      <alignment horizontal="center" vertical="center" wrapText="1"/>
    </xf>
    <xf numFmtId="0" fontId="61" fillId="33" borderId="118" xfId="0" applyFont="1" applyFill="1" applyBorder="1" applyAlignment="1">
      <alignment horizontal="left" vertical="top" wrapText="1"/>
    </xf>
    <xf numFmtId="0" fontId="0" fillId="33" borderId="118" xfId="0" applyFill="1" applyBorder="1" applyAlignment="1">
      <alignment horizontal="left" vertical="top" wrapText="1"/>
    </xf>
    <xf numFmtId="0" fontId="0" fillId="33" borderId="119" xfId="0" applyFill="1" applyBorder="1" applyAlignment="1">
      <alignment horizontal="left" vertical="top" wrapText="1"/>
    </xf>
    <xf numFmtId="0" fontId="61" fillId="33" borderId="38" xfId="0" applyFont="1" applyFill="1" applyBorder="1" applyAlignment="1">
      <alignment vertical="center" wrapText="1"/>
    </xf>
    <xf numFmtId="4" fontId="62" fillId="0" borderId="66" xfId="0" applyNumberFormat="1" applyFont="1" applyFill="1" applyBorder="1" applyAlignment="1" applyProtection="1">
      <alignment horizontal="center" vertical="center" wrapText="1"/>
      <protection locked="0"/>
    </xf>
    <xf numFmtId="4" fontId="0" fillId="0" borderId="67" xfId="0" applyNumberFormat="1" applyBorder="1" applyAlignment="1" applyProtection="1">
      <alignment horizontal="center" vertical="center" wrapText="1"/>
      <protection locked="0"/>
    </xf>
    <xf numFmtId="4" fontId="0" fillId="0" borderId="78" xfId="0" applyNumberFormat="1" applyBorder="1" applyAlignment="1" applyProtection="1">
      <alignment horizontal="center" vertical="center" wrapText="1"/>
      <protection locked="0"/>
    </xf>
    <xf numFmtId="0" fontId="0" fillId="0" borderId="32" xfId="0" applyBorder="1" applyAlignment="1" applyProtection="1">
      <alignment vertical="center" wrapText="1"/>
      <protection/>
    </xf>
    <xf numFmtId="4" fontId="0" fillId="0" borderId="32" xfId="0" applyNumberFormat="1" applyBorder="1" applyAlignment="1" applyProtection="1">
      <alignment horizontal="center" vertical="center" wrapText="1"/>
      <protection locked="0"/>
    </xf>
    <xf numFmtId="0" fontId="61" fillId="33" borderId="65" xfId="0" applyFont="1" applyFill="1" applyBorder="1" applyAlignment="1">
      <alignment horizontal="left" vertical="center" wrapText="1"/>
    </xf>
    <xf numFmtId="0" fontId="61" fillId="33" borderId="35" xfId="0" applyFont="1" applyFill="1" applyBorder="1" applyAlignment="1">
      <alignment horizontal="left" vertical="center" wrapText="1"/>
    </xf>
    <xf numFmtId="0" fontId="61" fillId="33" borderId="75" xfId="0" applyFont="1" applyFill="1" applyBorder="1" applyAlignment="1">
      <alignment horizontal="left" vertical="center" wrapText="1"/>
    </xf>
    <xf numFmtId="0" fontId="61" fillId="33" borderId="95" xfId="0" applyFont="1" applyFill="1" applyBorder="1" applyAlignment="1">
      <alignment horizontal="left" vertical="center" wrapText="1"/>
    </xf>
    <xf numFmtId="0" fontId="61" fillId="0" borderId="13" xfId="0" applyFont="1" applyFill="1" applyBorder="1" applyAlignment="1" applyProtection="1">
      <alignment vertical="top" wrapText="1"/>
      <protection locked="0"/>
    </xf>
    <xf numFmtId="0" fontId="0" fillId="0" borderId="69" xfId="0" applyFill="1" applyBorder="1" applyAlignment="1" applyProtection="1">
      <alignment vertical="top" wrapText="1"/>
      <protection locked="0"/>
    </xf>
    <xf numFmtId="0" fontId="0" fillId="0" borderId="72" xfId="0" applyFill="1" applyBorder="1" applyAlignment="1" applyProtection="1">
      <alignment vertical="top" wrapText="1"/>
      <protection locked="0"/>
    </xf>
    <xf numFmtId="0" fontId="0" fillId="0" borderId="69" xfId="0" applyBorder="1" applyAlignment="1">
      <alignment vertical="center" wrapText="1"/>
    </xf>
    <xf numFmtId="0" fontId="0" fillId="0" borderId="72" xfId="0" applyBorder="1" applyAlignment="1">
      <alignment vertical="center" wrapText="1"/>
    </xf>
    <xf numFmtId="0" fontId="63" fillId="33" borderId="77" xfId="0" applyFont="1" applyFill="1" applyBorder="1" applyAlignment="1">
      <alignment horizontal="left" vertical="center" wrapText="1" indent="5"/>
    </xf>
    <xf numFmtId="0" fontId="0" fillId="0" borderId="48" xfId="0" applyBorder="1" applyAlignment="1">
      <alignment horizontal="left" wrapText="1" indent="5"/>
    </xf>
    <xf numFmtId="0" fontId="0" fillId="0" borderId="16" xfId="0" applyBorder="1" applyAlignment="1">
      <alignment horizontal="left" wrapText="1" indent="5"/>
    </xf>
    <xf numFmtId="0" fontId="0" fillId="0" borderId="12" xfId="0" applyBorder="1" applyAlignment="1">
      <alignment horizontal="left" wrapText="1" indent="5"/>
    </xf>
    <xf numFmtId="0" fontId="63" fillId="33" borderId="117" xfId="0" applyFont="1" applyFill="1" applyBorder="1" applyAlignment="1">
      <alignment horizontal="left" vertical="top" wrapText="1" indent="1"/>
    </xf>
    <xf numFmtId="0" fontId="0" fillId="0" borderId="118" xfId="0" applyBorder="1" applyAlignment="1">
      <alignment horizontal="left" vertical="top" wrapText="1" indent="1"/>
    </xf>
    <xf numFmtId="4" fontId="0" fillId="0" borderId="35" xfId="0" applyNumberFormat="1" applyBorder="1" applyAlignment="1" applyProtection="1">
      <alignment horizontal="center" vertical="center" wrapText="1"/>
      <protection locked="0"/>
    </xf>
    <xf numFmtId="10" fontId="62" fillId="0" borderId="33" xfId="0" applyNumberFormat="1" applyFont="1" applyFill="1" applyBorder="1" applyAlignment="1" applyProtection="1">
      <alignment horizontal="center" vertical="center" wrapText="1"/>
      <protection locked="0"/>
    </xf>
    <xf numFmtId="10" fontId="62" fillId="0" borderId="69" xfId="0" applyNumberFormat="1" applyFont="1" applyBorder="1" applyAlignment="1" applyProtection="1">
      <alignment horizontal="center" vertical="center" wrapText="1"/>
      <protection locked="0"/>
    </xf>
    <xf numFmtId="0" fontId="62" fillId="33" borderId="11" xfId="0" applyFont="1" applyFill="1" applyBorder="1" applyAlignment="1" applyProtection="1">
      <alignment horizontal="center" vertical="top" wrapText="1"/>
      <protection/>
    </xf>
    <xf numFmtId="0" fontId="73" fillId="33" borderId="11" xfId="0" applyFont="1" applyFill="1" applyBorder="1" applyAlignment="1" applyProtection="1">
      <alignment horizontal="center" vertical="top" wrapText="1"/>
      <protection/>
    </xf>
    <xf numFmtId="0" fontId="73" fillId="33" borderId="10" xfId="0" applyFont="1" applyFill="1" applyBorder="1" applyAlignment="1" applyProtection="1">
      <alignment horizontal="center" vertical="top" wrapText="1"/>
      <protection/>
    </xf>
    <xf numFmtId="0" fontId="0" fillId="0" borderId="111" xfId="0" applyBorder="1" applyAlignment="1" applyProtection="1">
      <alignment horizontal="right" vertical="center" wrapText="1"/>
      <protection/>
    </xf>
    <xf numFmtId="0" fontId="0" fillId="0" borderId="14" xfId="0" applyBorder="1" applyAlignment="1" applyProtection="1">
      <alignment horizontal="right" vertical="center" wrapText="1"/>
      <protection/>
    </xf>
    <xf numFmtId="4" fontId="61" fillId="0" borderId="11" xfId="0" applyNumberFormat="1" applyFont="1" applyFill="1" applyBorder="1" applyAlignment="1" applyProtection="1">
      <alignment horizontal="center" vertical="center" wrapText="1"/>
      <protection locked="0"/>
    </xf>
    <xf numFmtId="4" fontId="0" fillId="0" borderId="11" xfId="0" applyNumberForma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wrapText="1"/>
      <protection locked="0"/>
    </xf>
    <xf numFmtId="4" fontId="61" fillId="34" borderId="121" xfId="0" applyNumberFormat="1" applyFont="1" applyFill="1" applyBorder="1" applyAlignment="1" applyProtection="1">
      <alignment horizontal="center" vertical="center" wrapText="1"/>
      <protection/>
    </xf>
    <xf numFmtId="4" fontId="0" fillId="34" borderId="122" xfId="0" applyNumberFormat="1" applyFont="1" applyFill="1" applyBorder="1" applyAlignment="1" applyProtection="1">
      <alignment horizontal="center" vertical="center" wrapText="1"/>
      <protection/>
    </xf>
    <xf numFmtId="4" fontId="61" fillId="34" borderId="32" xfId="0" applyNumberFormat="1" applyFont="1" applyFill="1" applyBorder="1" applyAlignment="1" applyProtection="1">
      <alignment horizontal="center" vertical="center" wrapText="1"/>
      <protection/>
    </xf>
    <xf numFmtId="4" fontId="0" fillId="34" borderId="11" xfId="0" applyNumberFormat="1" applyFont="1" applyFill="1" applyBorder="1" applyAlignment="1" applyProtection="1">
      <alignment horizontal="center" vertical="center" wrapText="1"/>
      <protection/>
    </xf>
    <xf numFmtId="4" fontId="61" fillId="34" borderId="11"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center" vertical="center" wrapText="1"/>
      <protection locked="0"/>
    </xf>
    <xf numFmtId="4" fontId="61" fillId="0" borderId="48" xfId="0" applyNumberFormat="1" applyFont="1" applyFill="1" applyBorder="1" applyAlignment="1" applyProtection="1">
      <alignment horizontal="center" vertical="center" wrapText="1"/>
      <protection locked="0"/>
    </xf>
    <xf numFmtId="4" fontId="0" fillId="0" borderId="48" xfId="0" applyNumberFormat="1" applyFill="1" applyBorder="1" applyAlignment="1" applyProtection="1">
      <alignment horizontal="center" vertical="center" wrapText="1"/>
      <protection locked="0"/>
    </xf>
    <xf numFmtId="0" fontId="62" fillId="33" borderId="32" xfId="0" applyFont="1" applyFill="1" applyBorder="1" applyAlignment="1" applyProtection="1">
      <alignment horizontal="center" vertical="top" wrapText="1"/>
      <protection/>
    </xf>
    <xf numFmtId="0" fontId="62" fillId="33" borderId="123" xfId="0" applyFont="1" applyFill="1" applyBorder="1" applyAlignment="1" applyProtection="1">
      <alignment horizontal="center" vertical="top" wrapText="1"/>
      <protection/>
    </xf>
    <xf numFmtId="0" fontId="73" fillId="33" borderId="124" xfId="0" applyFont="1" applyFill="1" applyBorder="1" applyAlignment="1" applyProtection="1">
      <alignment horizontal="center" vertical="top" wrapText="1"/>
      <protection/>
    </xf>
    <xf numFmtId="0" fontId="0" fillId="0" borderId="62"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0" xfId="0" applyBorder="1" applyAlignment="1" applyProtection="1">
      <alignment vertical="center" wrapText="1"/>
      <protection/>
    </xf>
    <xf numFmtId="0" fontId="0" fillId="0" borderId="67" xfId="0" applyBorder="1" applyAlignment="1" applyProtection="1">
      <alignment vertical="center" wrapText="1"/>
      <protection/>
    </xf>
    <xf numFmtId="0" fontId="62" fillId="33" borderId="26" xfId="0" applyFont="1" applyFill="1" applyBorder="1" applyAlignment="1" applyProtection="1">
      <alignment horizontal="center" vertical="top" wrapText="1"/>
      <protection/>
    </xf>
    <xf numFmtId="0" fontId="73" fillId="33" borderId="26" xfId="0" applyFont="1" applyFill="1" applyBorder="1" applyAlignment="1" applyProtection="1">
      <alignment horizontal="center" vertical="top" wrapText="1"/>
      <protection/>
    </xf>
    <xf numFmtId="0" fontId="61" fillId="33" borderId="111" xfId="0" applyFont="1" applyFill="1" applyBorder="1" applyAlignment="1" applyProtection="1">
      <alignment horizontal="right" vertical="center" wrapText="1"/>
      <protection/>
    </xf>
    <xf numFmtId="0" fontId="61" fillId="33" borderId="0" xfId="0" applyFont="1" applyFill="1" applyBorder="1" applyAlignment="1" applyProtection="1">
      <alignment vertical="center" wrapText="1"/>
      <protection/>
    </xf>
    <xf numFmtId="4" fontId="61" fillId="34" borderId="38" xfId="0" applyNumberFormat="1" applyFont="1" applyFill="1" applyBorder="1" applyAlignment="1" applyProtection="1">
      <alignment horizontal="center" vertical="center" wrapText="1"/>
      <protection/>
    </xf>
    <xf numFmtId="4" fontId="0" fillId="34" borderId="48" xfId="0" applyNumberFormat="1" applyFont="1" applyFill="1" applyBorder="1" applyAlignment="1" applyProtection="1">
      <alignment horizontal="center" vertical="center" wrapText="1"/>
      <protection/>
    </xf>
    <xf numFmtId="4" fontId="61" fillId="34" borderId="48"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0" fontId="0" fillId="0" borderId="35" xfId="0" applyBorder="1" applyAlignment="1" applyProtection="1">
      <alignment vertical="center" wrapText="1"/>
      <protection/>
    </xf>
    <xf numFmtId="0" fontId="73" fillId="33" borderId="18" xfId="0" applyFont="1" applyFill="1" applyBorder="1" applyAlignment="1" applyProtection="1">
      <alignment horizontal="center" vertical="top" wrapText="1"/>
      <protection/>
    </xf>
    <xf numFmtId="0" fontId="61" fillId="33" borderId="50" xfId="0" applyFont="1" applyFill="1" applyBorder="1" applyAlignment="1" applyProtection="1">
      <alignment vertical="center" wrapText="1"/>
      <protection/>
    </xf>
    <xf numFmtId="0" fontId="0" fillId="0" borderId="50" xfId="0" applyBorder="1" applyAlignment="1" applyProtection="1">
      <alignment vertical="center" wrapText="1"/>
      <protection/>
    </xf>
    <xf numFmtId="0" fontId="0" fillId="0" borderId="125" xfId="0" applyBorder="1" applyAlignment="1" applyProtection="1">
      <alignment vertical="center" wrapText="1"/>
      <protection/>
    </xf>
    <xf numFmtId="0" fontId="62" fillId="33" borderId="126" xfId="0" applyFont="1" applyFill="1" applyBorder="1" applyAlignment="1" applyProtection="1">
      <alignment horizontal="center" vertical="top" wrapText="1"/>
      <protection/>
    </xf>
    <xf numFmtId="0" fontId="73" fillId="33" borderId="127" xfId="0" applyFont="1" applyFill="1" applyBorder="1" applyAlignment="1" applyProtection="1">
      <alignment horizontal="center" vertical="top" wrapText="1"/>
      <protection/>
    </xf>
    <xf numFmtId="0" fontId="3" fillId="33" borderId="70" xfId="33" applyFont="1" applyFill="1" applyBorder="1" applyAlignment="1" applyProtection="1">
      <alignment vertical="center" wrapText="1"/>
      <protection/>
    </xf>
    <xf numFmtId="0" fontId="0" fillId="0" borderId="71" xfId="0" applyBorder="1" applyAlignment="1" applyProtection="1">
      <alignment vertical="center" wrapText="1"/>
      <protection/>
    </xf>
    <xf numFmtId="4" fontId="61" fillId="0" borderId="23" xfId="0" applyNumberFormat="1" applyFont="1" applyFill="1" applyBorder="1" applyAlignment="1" applyProtection="1">
      <alignment horizontal="center" vertical="center" wrapText="1"/>
      <protection locked="0"/>
    </xf>
    <xf numFmtId="4" fontId="0" fillId="0" borderId="23" xfId="0" applyNumberFormat="1" applyFont="1" applyFill="1" applyBorder="1" applyAlignment="1" applyProtection="1">
      <alignment horizontal="center" vertical="center" wrapText="1"/>
      <protection locked="0"/>
    </xf>
    <xf numFmtId="4" fontId="0" fillId="0" borderId="24" xfId="0" applyNumberFormat="1" applyFont="1" applyFill="1" applyBorder="1" applyAlignment="1" applyProtection="1">
      <alignment horizontal="center" vertical="center" wrapText="1"/>
      <protection locked="0"/>
    </xf>
    <xf numFmtId="0" fontId="0" fillId="0" borderId="31" xfId="0" applyBorder="1" applyAlignment="1" applyProtection="1">
      <alignment horizontal="right" vertical="center" wrapText="1"/>
      <protection/>
    </xf>
    <xf numFmtId="0" fontId="2" fillId="33" borderId="65" xfId="0" applyFont="1" applyFill="1" applyBorder="1" applyAlignment="1" applyProtection="1">
      <alignment vertical="center" wrapText="1"/>
      <protection/>
    </xf>
    <xf numFmtId="0" fontId="0" fillId="0" borderId="65" xfId="0" applyBorder="1" applyAlignment="1" applyProtection="1">
      <alignment wrapText="1"/>
      <protection/>
    </xf>
    <xf numFmtId="0" fontId="0" fillId="0" borderId="35" xfId="0" applyBorder="1" applyAlignment="1" applyProtection="1">
      <alignment wrapText="1"/>
      <protection/>
    </xf>
    <xf numFmtId="0" fontId="0" fillId="0" borderId="75" xfId="0" applyBorder="1" applyAlignment="1" applyProtection="1">
      <alignment vertical="center" wrapText="1"/>
      <protection/>
    </xf>
    <xf numFmtId="0" fontId="0" fillId="0" borderId="75" xfId="0" applyBorder="1" applyAlignment="1" applyProtection="1">
      <alignment wrapText="1"/>
      <protection/>
    </xf>
    <xf numFmtId="0" fontId="0" fillId="0" borderId="95" xfId="0" applyBorder="1" applyAlignment="1" applyProtection="1">
      <alignment wrapText="1"/>
      <protection/>
    </xf>
    <xf numFmtId="199" fontId="61" fillId="0" borderId="11" xfId="0" applyNumberFormat="1" applyFont="1" applyFill="1" applyBorder="1" applyAlignment="1" applyProtection="1">
      <alignment horizontal="center" vertical="center" wrapText="1"/>
      <protection locked="0"/>
    </xf>
    <xf numFmtId="199" fontId="0" fillId="0" borderId="10" xfId="0" applyNumberFormat="1" applyFont="1" applyFill="1" applyBorder="1" applyAlignment="1" applyProtection="1">
      <alignment horizontal="center" vertical="center" wrapText="1"/>
      <protection locked="0"/>
    </xf>
    <xf numFmtId="0" fontId="62" fillId="33" borderId="12" xfId="0" applyFont="1" applyFill="1" applyBorder="1" applyAlignment="1" applyProtection="1">
      <alignment horizontal="center" vertical="top" wrapText="1"/>
      <protection/>
    </xf>
    <xf numFmtId="0" fontId="73" fillId="33" borderId="17" xfId="0" applyFont="1" applyFill="1" applyBorder="1" applyAlignment="1" applyProtection="1">
      <alignment horizontal="center" vertical="top" wrapText="1"/>
      <protection/>
    </xf>
    <xf numFmtId="0" fontId="61" fillId="33" borderId="109" xfId="0" applyFont="1" applyFill="1" applyBorder="1" applyAlignment="1" applyProtection="1">
      <alignment horizontal="right" vertical="center" wrapText="1"/>
      <protection/>
    </xf>
    <xf numFmtId="0" fontId="62" fillId="33" borderId="71" xfId="0" applyFont="1" applyFill="1" applyBorder="1" applyAlignment="1" applyProtection="1">
      <alignment vertical="center" wrapText="1"/>
      <protection/>
    </xf>
    <xf numFmtId="0" fontId="73" fillId="0" borderId="76" xfId="0" applyFont="1" applyBorder="1" applyAlignment="1" applyProtection="1">
      <alignment vertical="center" wrapText="1"/>
      <protection/>
    </xf>
    <xf numFmtId="10" fontId="61" fillId="0" borderId="11" xfId="0" applyNumberFormat="1" applyFont="1" applyFill="1" applyBorder="1" applyAlignment="1" applyProtection="1">
      <alignment horizontal="center" vertical="center" wrapText="1"/>
      <protection locked="0"/>
    </xf>
    <xf numFmtId="10" fontId="0" fillId="0" borderId="10" xfId="0" applyNumberFormat="1" applyFont="1" applyFill="1" applyBorder="1" applyAlignment="1" applyProtection="1">
      <alignment horizontal="center" vertical="center" wrapText="1"/>
      <protection locked="0"/>
    </xf>
    <xf numFmtId="0" fontId="47" fillId="0" borderId="65" xfId="0" applyFont="1" applyBorder="1" applyAlignment="1" applyProtection="1">
      <alignment wrapText="1"/>
      <protection/>
    </xf>
    <xf numFmtId="0" fontId="47" fillId="0" borderId="35" xfId="0" applyFont="1" applyBorder="1" applyAlignment="1" applyProtection="1">
      <alignment wrapText="1"/>
      <protection/>
    </xf>
    <xf numFmtId="0" fontId="47" fillId="0" borderId="0" xfId="0" applyFont="1" applyBorder="1" applyAlignment="1" applyProtection="1">
      <alignment vertical="center" wrapText="1"/>
      <protection/>
    </xf>
    <xf numFmtId="0" fontId="47" fillId="0" borderId="0" xfId="0" applyFont="1" applyBorder="1" applyAlignment="1" applyProtection="1">
      <alignment wrapText="1"/>
      <protection/>
    </xf>
    <xf numFmtId="0" fontId="47" fillId="0" borderId="62" xfId="0" applyFont="1" applyBorder="1" applyAlignment="1" applyProtection="1">
      <alignment wrapText="1"/>
      <protection/>
    </xf>
    <xf numFmtId="0" fontId="63" fillId="33" borderId="51" xfId="0" applyFont="1" applyFill="1" applyBorder="1" applyAlignment="1" applyProtection="1">
      <alignment vertical="center" wrapText="1"/>
      <protection/>
    </xf>
    <xf numFmtId="0" fontId="63" fillId="33" borderId="50" xfId="0" applyFont="1" applyFill="1" applyBorder="1" applyAlignment="1" applyProtection="1">
      <alignment vertical="center" wrapText="1"/>
      <protection/>
    </xf>
    <xf numFmtId="0" fontId="63" fillId="33" borderId="125" xfId="0" applyFont="1" applyFill="1" applyBorder="1" applyAlignment="1" applyProtection="1">
      <alignment vertical="center" wrapText="1"/>
      <protection/>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38" xfId="0" applyFont="1" applyBorder="1" applyAlignment="1">
      <alignment vertical="center" wrapText="1"/>
    </xf>
    <xf numFmtId="0" fontId="62" fillId="0" borderId="33" xfId="0" applyFont="1" applyFill="1" applyBorder="1" applyAlignment="1" applyProtection="1">
      <alignment horizontal="center" vertical="center" wrapText="1"/>
      <protection/>
    </xf>
    <xf numFmtId="0" fontId="62" fillId="0" borderId="69" xfId="0" applyFont="1" applyFill="1" applyBorder="1" applyAlignment="1" applyProtection="1">
      <alignment horizontal="center" vertical="center" wrapText="1"/>
      <protection/>
    </xf>
    <xf numFmtId="0" fontId="62" fillId="0" borderId="32" xfId="0" applyFont="1" applyFill="1" applyBorder="1" applyAlignment="1" applyProtection="1">
      <alignment horizontal="center" vertical="center" wrapText="1"/>
      <protection/>
    </xf>
    <xf numFmtId="0" fontId="62" fillId="0" borderId="26" xfId="0" applyFont="1" applyFill="1" applyBorder="1" applyAlignment="1" applyProtection="1">
      <alignment horizontal="center" vertical="center" wrapText="1"/>
      <protection/>
    </xf>
    <xf numFmtId="0" fontId="62" fillId="0" borderId="48" xfId="0" applyFont="1" applyFill="1" applyBorder="1" applyAlignment="1" applyProtection="1">
      <alignment horizontal="center" vertical="center" wrapText="1"/>
      <protection/>
    </xf>
    <xf numFmtId="0" fontId="62" fillId="0" borderId="29" xfId="0" applyFont="1" applyFill="1" applyBorder="1" applyAlignment="1" applyProtection="1">
      <alignment horizontal="left" vertical="center" wrapText="1"/>
      <protection locked="0"/>
    </xf>
    <xf numFmtId="0" fontId="62" fillId="0" borderId="65" xfId="0" applyFont="1" applyFill="1" applyBorder="1" applyAlignment="1" applyProtection="1">
      <alignment horizontal="left" vertical="center" wrapText="1"/>
      <protection locked="0"/>
    </xf>
    <xf numFmtId="0" fontId="62" fillId="0" borderId="79" xfId="0" applyFont="1" applyFill="1" applyBorder="1" applyAlignment="1" applyProtection="1">
      <alignment horizontal="left" vertical="center" wrapText="1"/>
      <protection locked="0"/>
    </xf>
    <xf numFmtId="0" fontId="62" fillId="0" borderId="66" xfId="0" applyFont="1" applyFill="1" applyBorder="1" applyAlignment="1" applyProtection="1">
      <alignment horizontal="left" vertical="center" wrapText="1"/>
      <protection locked="0"/>
    </xf>
    <xf numFmtId="0" fontId="62" fillId="0" borderId="67" xfId="0" applyFont="1" applyFill="1" applyBorder="1" applyAlignment="1" applyProtection="1">
      <alignment horizontal="left" vertical="center" wrapText="1"/>
      <protection locked="0"/>
    </xf>
    <xf numFmtId="0" fontId="62" fillId="0" borderId="78" xfId="0" applyFont="1" applyFill="1" applyBorder="1" applyAlignment="1" applyProtection="1">
      <alignment horizontal="left" vertical="center" wrapText="1"/>
      <protection locked="0"/>
    </xf>
    <xf numFmtId="0" fontId="62" fillId="0" borderId="15" xfId="0" applyFont="1" applyFill="1" applyBorder="1" applyAlignment="1" applyProtection="1">
      <alignment horizontal="center" vertical="center" wrapText="1"/>
      <protection locked="0"/>
    </xf>
    <xf numFmtId="0" fontId="62" fillId="0" borderId="77" xfId="0" applyFont="1" applyFill="1" applyBorder="1" applyAlignment="1" applyProtection="1">
      <alignment horizontal="center" vertical="center" wrapText="1"/>
      <protection locked="0"/>
    </xf>
    <xf numFmtId="0" fontId="63" fillId="33" borderId="107" xfId="0" applyFont="1" applyFill="1" applyBorder="1" applyAlignment="1" applyProtection="1">
      <alignment horizontal="center" vertical="center"/>
      <protection/>
    </xf>
    <xf numFmtId="0" fontId="63" fillId="33" borderId="30" xfId="0" applyFont="1" applyFill="1" applyBorder="1" applyAlignment="1" applyProtection="1">
      <alignment horizontal="center" vertical="center"/>
      <protection/>
    </xf>
    <xf numFmtId="0" fontId="61" fillId="34" borderId="80" xfId="0" applyFont="1" applyFill="1" applyBorder="1" applyAlignment="1" applyProtection="1">
      <alignment horizontal="center" vertical="center"/>
      <protection/>
    </xf>
    <xf numFmtId="0" fontId="61" fillId="34" borderId="82" xfId="0" applyFont="1" applyFill="1" applyBorder="1" applyAlignment="1" applyProtection="1">
      <alignment horizontal="center" vertical="center"/>
      <protection/>
    </xf>
    <xf numFmtId="0" fontId="74" fillId="33" borderId="69" xfId="0" applyFont="1" applyFill="1" applyBorder="1" applyAlignment="1" applyProtection="1">
      <alignment horizontal="center" vertical="top" wrapText="1"/>
      <protection/>
    </xf>
    <xf numFmtId="0" fontId="0" fillId="0" borderId="69" xfId="0" applyBorder="1" applyAlignment="1" applyProtection="1">
      <alignment/>
      <protection/>
    </xf>
    <xf numFmtId="0" fontId="0" fillId="0" borderId="72" xfId="0" applyBorder="1" applyAlignment="1" applyProtection="1">
      <alignment/>
      <protection/>
    </xf>
    <xf numFmtId="4" fontId="11" fillId="33" borderId="0" xfId="0" applyNumberFormat="1" applyFont="1" applyFill="1" applyBorder="1" applyAlignment="1" applyProtection="1">
      <alignment horizontal="center" vertical="center" wrapText="1"/>
      <protection/>
    </xf>
    <xf numFmtId="4" fontId="75" fillId="33" borderId="0" xfId="0" applyNumberFormat="1" applyFont="1" applyFill="1" applyBorder="1" applyAlignment="1" applyProtection="1">
      <alignment horizontal="center" vertical="center" wrapText="1"/>
      <protection/>
    </xf>
    <xf numFmtId="4" fontId="75" fillId="33" borderId="120" xfId="0" applyNumberFormat="1" applyFont="1" applyFill="1" applyBorder="1" applyAlignment="1" applyProtection="1">
      <alignment horizontal="center" vertical="center" wrapText="1"/>
      <protection/>
    </xf>
    <xf numFmtId="0" fontId="3" fillId="33" borderId="71" xfId="33" applyFont="1" applyFill="1" applyBorder="1" applyAlignment="1" applyProtection="1">
      <alignment vertical="center" wrapText="1"/>
      <protection/>
    </xf>
    <xf numFmtId="0" fontId="61" fillId="35" borderId="71" xfId="0" applyFont="1" applyFill="1" applyBorder="1" applyAlignment="1" applyProtection="1">
      <alignment horizontal="center" vertical="center"/>
      <protection/>
    </xf>
    <xf numFmtId="0" fontId="61" fillId="35" borderId="76" xfId="0" applyFont="1" applyFill="1" applyBorder="1" applyAlignment="1" applyProtection="1">
      <alignment horizontal="center" vertical="center"/>
      <protection/>
    </xf>
    <xf numFmtId="0" fontId="63" fillId="33" borderId="22" xfId="0" applyFont="1" applyFill="1" applyBorder="1" applyAlignment="1" applyProtection="1">
      <alignment horizontal="center" vertical="center" wrapText="1"/>
      <protection/>
    </xf>
    <xf numFmtId="0" fontId="63" fillId="33" borderId="23" xfId="0" applyFont="1" applyFill="1" applyBorder="1" applyAlignment="1" applyProtection="1">
      <alignment horizontal="center" vertical="center" wrapText="1"/>
      <protection/>
    </xf>
    <xf numFmtId="0" fontId="63" fillId="33" borderId="80" xfId="0" applyFont="1" applyFill="1" applyBorder="1" applyAlignment="1" applyProtection="1">
      <alignment horizontal="center" vertical="center" wrapText="1"/>
      <protection/>
    </xf>
    <xf numFmtId="0" fontId="63" fillId="33" borderId="73" xfId="0" applyFont="1" applyFill="1" applyBorder="1" applyAlignment="1" applyProtection="1">
      <alignment horizontal="center" vertical="center" wrapText="1"/>
      <protection/>
    </xf>
    <xf numFmtId="0" fontId="63" fillId="33" borderId="11" xfId="0" applyFont="1" applyFill="1" applyBorder="1" applyAlignment="1" applyProtection="1">
      <alignment horizontal="center" vertical="center" wrapText="1"/>
      <protection/>
    </xf>
    <xf numFmtId="0" fontId="63" fillId="33" borderId="33" xfId="0" applyFont="1" applyFill="1" applyBorder="1" applyAlignment="1" applyProtection="1">
      <alignment horizontal="center" vertical="center" wrapText="1"/>
      <protection/>
    </xf>
    <xf numFmtId="0" fontId="63" fillId="33" borderId="16" xfId="0" applyFont="1" applyFill="1" applyBorder="1" applyAlignment="1" applyProtection="1">
      <alignment horizontal="center" vertical="center" wrapText="1"/>
      <protection/>
    </xf>
    <xf numFmtId="0" fontId="63" fillId="33" borderId="12" xfId="0" applyFont="1" applyFill="1" applyBorder="1" applyAlignment="1" applyProtection="1">
      <alignment horizontal="center" vertical="center" wrapText="1"/>
      <protection/>
    </xf>
    <xf numFmtId="0" fontId="63" fillId="33" borderId="107" xfId="0" applyFont="1" applyFill="1" applyBorder="1" applyAlignment="1" applyProtection="1">
      <alignment horizontal="center" vertical="center" wrapText="1"/>
      <protection/>
    </xf>
    <xf numFmtId="0" fontId="74" fillId="33" borderId="69" xfId="0" applyFont="1" applyFill="1" applyBorder="1" applyAlignment="1" applyProtection="1">
      <alignment vertical="center" wrapText="1"/>
      <protection/>
    </xf>
    <xf numFmtId="0" fontId="74" fillId="33" borderId="69" xfId="0" applyFont="1" applyFill="1" applyBorder="1" applyAlignment="1" applyProtection="1">
      <alignment wrapText="1"/>
      <protection/>
    </xf>
    <xf numFmtId="0" fontId="61" fillId="34" borderId="81" xfId="0" applyFont="1" applyFill="1" applyBorder="1" applyAlignment="1" applyProtection="1">
      <alignment horizontal="center" vertical="center"/>
      <protection/>
    </xf>
    <xf numFmtId="0" fontId="63" fillId="33" borderId="108" xfId="0" applyFont="1" applyFill="1" applyBorder="1" applyAlignment="1" applyProtection="1">
      <alignment horizontal="center" vertical="center"/>
      <protection/>
    </xf>
    <xf numFmtId="0" fontId="63" fillId="33" borderId="128" xfId="0" applyFont="1" applyFill="1" applyBorder="1" applyAlignment="1" applyProtection="1">
      <alignment vertical="center" wrapText="1"/>
      <protection/>
    </xf>
    <xf numFmtId="0" fontId="0" fillId="0" borderId="77" xfId="0" applyFont="1" applyBorder="1" applyAlignment="1">
      <alignment vertical="center" wrapText="1"/>
    </xf>
    <xf numFmtId="0" fontId="62" fillId="0" borderId="87" xfId="0" applyFont="1" applyFill="1" applyBorder="1" applyAlignment="1" applyProtection="1">
      <alignment horizontal="center" vertical="center" wrapText="1"/>
      <protection locked="0"/>
    </xf>
    <xf numFmtId="0" fontId="62" fillId="0" borderId="88" xfId="0" applyFont="1" applyFill="1" applyBorder="1" applyAlignment="1" applyProtection="1">
      <alignment horizontal="center" vertical="center" wrapText="1"/>
      <protection locked="0"/>
    </xf>
    <xf numFmtId="0" fontId="62" fillId="0" borderId="58" xfId="0" applyFont="1" applyFill="1" applyBorder="1" applyAlignment="1" applyProtection="1">
      <alignment horizontal="center" vertical="center" wrapText="1"/>
      <protection/>
    </xf>
    <xf numFmtId="0" fontId="62" fillId="0" borderId="96" xfId="0" applyFont="1" applyFill="1" applyBorder="1" applyAlignment="1" applyProtection="1">
      <alignment horizontal="center" vertical="center" wrapText="1"/>
      <protection/>
    </xf>
    <xf numFmtId="0" fontId="62" fillId="0" borderId="66" xfId="0" applyFont="1" applyFill="1" applyBorder="1" applyAlignment="1" applyProtection="1">
      <alignment horizontal="center" vertical="center" wrapText="1"/>
      <protection/>
    </xf>
    <xf numFmtId="0" fontId="62" fillId="0" borderId="67" xfId="0" applyFont="1" applyFill="1" applyBorder="1" applyAlignment="1" applyProtection="1">
      <alignment horizontal="center" vertical="center" wrapText="1"/>
      <protection/>
    </xf>
    <xf numFmtId="0" fontId="62" fillId="0" borderId="38" xfId="0" applyFont="1" applyFill="1" applyBorder="1" applyAlignment="1" applyProtection="1">
      <alignment horizontal="center" vertical="center" wrapText="1"/>
      <protection/>
    </xf>
    <xf numFmtId="0" fontId="62" fillId="0" borderId="98" xfId="0" applyFont="1" applyFill="1" applyBorder="1" applyAlignment="1" applyProtection="1">
      <alignment horizontal="left" vertical="center" wrapText="1"/>
      <protection locked="0"/>
    </xf>
    <xf numFmtId="0" fontId="62" fillId="0" borderId="0" xfId="0" applyFont="1" applyFill="1" applyBorder="1" applyAlignment="1" applyProtection="1">
      <alignment horizontal="left" vertical="center" wrapText="1"/>
      <protection locked="0"/>
    </xf>
    <xf numFmtId="0" fontId="62" fillId="0" borderId="120" xfId="0" applyFont="1" applyFill="1" applyBorder="1" applyAlignment="1" applyProtection="1">
      <alignment horizontal="left" vertical="center" wrapText="1"/>
      <protection locked="0"/>
    </xf>
    <xf numFmtId="0" fontId="62" fillId="0" borderId="94" xfId="0" applyFont="1" applyFill="1" applyBorder="1" applyAlignment="1" applyProtection="1">
      <alignment horizontal="left" vertical="center" wrapText="1"/>
      <protection locked="0"/>
    </xf>
    <xf numFmtId="0" fontId="62" fillId="0" borderId="75" xfId="0" applyFont="1" applyFill="1" applyBorder="1" applyAlignment="1" applyProtection="1">
      <alignment horizontal="left" vertical="center" wrapText="1"/>
      <protection locked="0"/>
    </xf>
    <xf numFmtId="0" fontId="62" fillId="0" borderId="116" xfId="0" applyFont="1" applyFill="1" applyBorder="1" applyAlignment="1" applyProtection="1">
      <alignment horizontal="left" vertical="center" wrapText="1"/>
      <protection locked="0"/>
    </xf>
    <xf numFmtId="0" fontId="62" fillId="0" borderId="107" xfId="0" applyFont="1" applyFill="1" applyBorder="1" applyAlignment="1" applyProtection="1">
      <alignment horizontal="center" vertical="center" wrapText="1"/>
      <protection/>
    </xf>
    <xf numFmtId="0" fontId="62" fillId="0" borderId="30" xfId="0" applyFont="1" applyFill="1" applyBorder="1" applyAlignment="1" applyProtection="1">
      <alignment horizontal="center" vertical="center" wrapText="1"/>
      <protection/>
    </xf>
    <xf numFmtId="0" fontId="62" fillId="0" borderId="68" xfId="0" applyFont="1" applyFill="1" applyBorder="1" applyAlignment="1" applyProtection="1">
      <alignment horizontal="center" vertical="center" wrapText="1"/>
      <protection/>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26</xdr:row>
      <xdr:rowOff>142875</xdr:rowOff>
    </xdr:from>
    <xdr:to>
      <xdr:col>3</xdr:col>
      <xdr:colOff>266700</xdr:colOff>
      <xdr:row>26</xdr:row>
      <xdr:rowOff>419100</xdr:rowOff>
    </xdr:to>
    <xdr:sp>
      <xdr:nvSpPr>
        <xdr:cNvPr id="1" name="文字方塊 1"/>
        <xdr:cNvSpPr txBox="1">
          <a:spLocks noChangeArrowheads="1"/>
        </xdr:cNvSpPr>
      </xdr:nvSpPr>
      <xdr:spPr>
        <a:xfrm>
          <a:off x="1819275" y="10791825"/>
          <a:ext cx="504825" cy="276225"/>
        </a:xfrm>
        <a:prstGeom prst="rect">
          <a:avLst/>
        </a:prstGeom>
        <a:noFill/>
        <a:ln w="9525" cmpd="sng">
          <a:noFill/>
        </a:ln>
      </xdr:spPr>
      <xdr:txBody>
        <a:bodyPr vertOverflow="clip" wrap="square"/>
        <a:p>
          <a:pPr algn="l">
            <a:defRPr/>
          </a:pPr>
          <a:r>
            <a:rPr lang="en-US" cap="none" sz="1200" b="1" i="0" u="none" baseline="0">
              <a:solidFill>
                <a:srgbClr val="000000"/>
              </a:solidFill>
            </a:rPr>
            <a:t>No</a:t>
          </a:r>
        </a:p>
      </xdr:txBody>
    </xdr:sp>
    <xdr:clientData/>
  </xdr:twoCellAnchor>
  <xdr:twoCellAnchor>
    <xdr:from>
      <xdr:col>1</xdr:col>
      <xdr:colOff>409575</xdr:colOff>
      <xdr:row>26</xdr:row>
      <xdr:rowOff>142875</xdr:rowOff>
    </xdr:from>
    <xdr:to>
      <xdr:col>2</xdr:col>
      <xdr:colOff>38100</xdr:colOff>
      <xdr:row>26</xdr:row>
      <xdr:rowOff>419100</xdr:rowOff>
    </xdr:to>
    <xdr:sp>
      <xdr:nvSpPr>
        <xdr:cNvPr id="2" name="文字方塊 7"/>
        <xdr:cNvSpPr txBox="1">
          <a:spLocks noChangeArrowheads="1"/>
        </xdr:cNvSpPr>
      </xdr:nvSpPr>
      <xdr:spPr>
        <a:xfrm>
          <a:off x="771525" y="10791825"/>
          <a:ext cx="514350" cy="276225"/>
        </a:xfrm>
        <a:prstGeom prst="rect">
          <a:avLst/>
        </a:prstGeom>
        <a:noFill/>
        <a:ln w="9525" cmpd="sng">
          <a:noFill/>
        </a:ln>
      </xdr:spPr>
      <xdr:txBody>
        <a:bodyPr vertOverflow="clip" wrap="square"/>
        <a:p>
          <a:pPr algn="l">
            <a:defRPr/>
          </a:pPr>
          <a:r>
            <a:rPr lang="en-US" cap="none" sz="1200" b="1" i="0" u="none" baseline="0">
              <a:solidFill>
                <a:srgbClr val="000000"/>
              </a:solidFill>
            </a:rPr>
            <a:t>Yes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5</xdr:row>
      <xdr:rowOff>200025</xdr:rowOff>
    </xdr:from>
    <xdr:to>
      <xdr:col>3</xdr:col>
      <xdr:colOff>942975</xdr:colOff>
      <xdr:row>5</xdr:row>
      <xdr:rowOff>571500</xdr:rowOff>
    </xdr:to>
    <xdr:grpSp>
      <xdr:nvGrpSpPr>
        <xdr:cNvPr id="1" name="群組 7"/>
        <xdr:cNvGrpSpPr>
          <a:grpSpLocks/>
        </xdr:cNvGrpSpPr>
      </xdr:nvGrpSpPr>
      <xdr:grpSpPr>
        <a:xfrm>
          <a:off x="523875" y="2447925"/>
          <a:ext cx="2228850" cy="371475"/>
          <a:chOff x="523875" y="2458944"/>
          <a:chExt cx="2124074" cy="369794"/>
        </a:xfrm>
        <a:solidFill>
          <a:srgbClr val="FFFFFF"/>
        </a:solidFill>
      </xdr:grpSpPr>
      <xdr:sp>
        <xdr:nvSpPr>
          <xdr:cNvPr id="3" name="文字方塊 1"/>
          <xdr:cNvSpPr txBox="1">
            <a:spLocks noChangeArrowheads="1"/>
          </xdr:cNvSpPr>
        </xdr:nvSpPr>
        <xdr:spPr>
          <a:xfrm>
            <a:off x="678401" y="2458944"/>
            <a:ext cx="1969548" cy="369794"/>
          </a:xfrm>
          <a:prstGeom prst="rect">
            <a:avLst/>
          </a:prstGeom>
          <a:noFill/>
          <a:ln w="9525" cmpd="sng">
            <a:noFill/>
          </a:ln>
        </xdr:spPr>
        <xdr:txBody>
          <a:bodyPr vertOverflow="clip" wrap="square"/>
          <a:p>
            <a:pPr algn="l">
              <a:defRPr/>
            </a:pPr>
            <a:r>
              <a:rPr lang="en-US" cap="none" sz="1200" b="0" i="0" u="none" baseline="0">
                <a:solidFill>
                  <a:srgbClr val="000000"/>
                </a:solidFill>
              </a:rPr>
              <a:t>Commercial building</a:t>
            </a:r>
          </a:p>
        </xdr:txBody>
      </xdr:sp>
    </xdr:grpSp>
    <xdr:clientData/>
  </xdr:twoCellAnchor>
  <xdr:twoCellAnchor>
    <xdr:from>
      <xdr:col>4</xdr:col>
      <xdr:colOff>142875</xdr:colOff>
      <xdr:row>5</xdr:row>
      <xdr:rowOff>28575</xdr:rowOff>
    </xdr:from>
    <xdr:to>
      <xdr:col>6</xdr:col>
      <xdr:colOff>762000</xdr:colOff>
      <xdr:row>5</xdr:row>
      <xdr:rowOff>657225</xdr:rowOff>
    </xdr:to>
    <xdr:grpSp>
      <xdr:nvGrpSpPr>
        <xdr:cNvPr id="4" name="群組 8"/>
        <xdr:cNvGrpSpPr>
          <a:grpSpLocks/>
        </xdr:cNvGrpSpPr>
      </xdr:nvGrpSpPr>
      <xdr:grpSpPr>
        <a:xfrm>
          <a:off x="3286125" y="2276475"/>
          <a:ext cx="1962150" cy="628650"/>
          <a:chOff x="3092450" y="2286000"/>
          <a:chExt cx="1885951" cy="635000"/>
        </a:xfrm>
        <a:solidFill>
          <a:srgbClr val="FFFFFF"/>
        </a:solidFill>
      </xdr:grpSpPr>
      <xdr:sp>
        <xdr:nvSpPr>
          <xdr:cNvPr id="6" name="文字方塊 12"/>
          <xdr:cNvSpPr txBox="1">
            <a:spLocks noChangeArrowheads="1"/>
          </xdr:cNvSpPr>
        </xdr:nvSpPr>
        <xdr:spPr>
          <a:xfrm>
            <a:off x="3293775" y="2286000"/>
            <a:ext cx="1684626" cy="635000"/>
          </a:xfrm>
          <a:prstGeom prst="rect">
            <a:avLst/>
          </a:prstGeom>
          <a:noFill/>
          <a:ln w="9525" cmpd="sng">
            <a:noFill/>
          </a:ln>
        </xdr:spPr>
        <xdr:txBody>
          <a:bodyPr vertOverflow="clip" wrap="square"/>
          <a:p>
            <a:pPr algn="l">
              <a:defRPr/>
            </a:pPr>
            <a:r>
              <a:rPr lang="en-US" cap="none" sz="1200" b="0" i="0" u="none" baseline="0">
                <a:solidFill>
                  <a:srgbClr val="000000"/>
                </a:solidFill>
              </a:rPr>
              <a:t>Commercial portion of composite (commercial &amp; residential) building</a:t>
            </a:r>
          </a:p>
        </xdr:txBody>
      </xdr:sp>
    </xdr:grpSp>
    <xdr:clientData/>
  </xdr:twoCellAnchor>
  <xdr:twoCellAnchor>
    <xdr:from>
      <xdr:col>7</xdr:col>
      <xdr:colOff>133350</xdr:colOff>
      <xdr:row>5</xdr:row>
      <xdr:rowOff>123825</xdr:rowOff>
    </xdr:from>
    <xdr:to>
      <xdr:col>9</xdr:col>
      <xdr:colOff>847725</xdr:colOff>
      <xdr:row>5</xdr:row>
      <xdr:rowOff>647700</xdr:rowOff>
    </xdr:to>
    <xdr:grpSp>
      <xdr:nvGrpSpPr>
        <xdr:cNvPr id="7" name="群組 9"/>
        <xdr:cNvGrpSpPr>
          <a:grpSpLocks/>
        </xdr:cNvGrpSpPr>
      </xdr:nvGrpSpPr>
      <xdr:grpSpPr>
        <a:xfrm>
          <a:off x="5514975" y="2371725"/>
          <a:ext cx="2847975" cy="523875"/>
          <a:chOff x="5191125" y="2381250"/>
          <a:chExt cx="2708275" cy="527050"/>
        </a:xfrm>
        <a:solidFill>
          <a:srgbClr val="FFFFFF"/>
        </a:solidFill>
      </xdr:grpSpPr>
      <xdr:sp>
        <xdr:nvSpPr>
          <xdr:cNvPr id="9" name="文字方塊 13"/>
          <xdr:cNvSpPr txBox="1">
            <a:spLocks noChangeArrowheads="1"/>
          </xdr:cNvSpPr>
        </xdr:nvSpPr>
        <xdr:spPr>
          <a:xfrm>
            <a:off x="5372579" y="2381250"/>
            <a:ext cx="2526821" cy="527050"/>
          </a:xfrm>
          <a:prstGeom prst="rect">
            <a:avLst/>
          </a:prstGeom>
          <a:noFill/>
          <a:ln w="9525" cmpd="sng">
            <a:noFill/>
          </a:ln>
        </xdr:spPr>
        <xdr:txBody>
          <a:bodyPr vertOverflow="clip" wrap="square"/>
          <a:p>
            <a:pPr algn="l">
              <a:defRPr/>
            </a:pPr>
            <a:r>
              <a:rPr lang="en-US" cap="none" sz="1200" b="0" i="0" u="none" baseline="0">
                <a:solidFill>
                  <a:srgbClr val="000000"/>
                </a:solidFill>
                <a:latin typeface="Frutiger Light"/>
                <a:ea typeface="Frutiger Light"/>
                <a:cs typeface="Frutiger Light"/>
              </a:rPr>
              <a:t>Commercial portion of composite (commercial &amp; industrial) </a:t>
            </a:r>
            <a:r>
              <a:rPr lang="en-US" cap="none" sz="1200" b="0" i="0" u="none" baseline="30000">
                <a:solidFill>
                  <a:srgbClr val="000000"/>
                </a:solidFill>
                <a:latin typeface="Frutiger Light"/>
                <a:ea typeface="Frutiger Light"/>
                <a:cs typeface="Frutiger Light"/>
              </a:rPr>
              <a:t>^3 </a:t>
            </a:r>
            <a:r>
              <a:rPr lang="en-US" cap="none" sz="1200" b="0" i="0" u="none" baseline="0">
                <a:solidFill>
                  <a:srgbClr val="000000"/>
                </a:solidFill>
                <a:latin typeface="Frutiger Light"/>
                <a:ea typeface="Frutiger Light"/>
                <a:cs typeface="Frutiger Light"/>
              </a:rPr>
              <a:t>building </a:t>
            </a:r>
          </a:p>
        </xdr:txBody>
      </xdr:sp>
    </xdr:grpSp>
    <xdr:clientData/>
  </xdr:twoCellAnchor>
  <xdr:twoCellAnchor>
    <xdr:from>
      <xdr:col>7</xdr:col>
      <xdr:colOff>247650</xdr:colOff>
      <xdr:row>10</xdr:row>
      <xdr:rowOff>66675</xdr:rowOff>
    </xdr:from>
    <xdr:to>
      <xdr:col>9</xdr:col>
      <xdr:colOff>771525</xdr:colOff>
      <xdr:row>10</xdr:row>
      <xdr:rowOff>438150</xdr:rowOff>
    </xdr:to>
    <xdr:grpSp>
      <xdr:nvGrpSpPr>
        <xdr:cNvPr id="10" name="群組 6"/>
        <xdr:cNvGrpSpPr>
          <a:grpSpLocks/>
        </xdr:cNvGrpSpPr>
      </xdr:nvGrpSpPr>
      <xdr:grpSpPr>
        <a:xfrm>
          <a:off x="5629275" y="4953000"/>
          <a:ext cx="2657475" cy="371475"/>
          <a:chOff x="5302250" y="4978400"/>
          <a:chExt cx="2520950" cy="369794"/>
        </a:xfrm>
        <a:solidFill>
          <a:srgbClr val="FFFFFF"/>
        </a:solidFill>
      </xdr:grpSpPr>
      <xdr:sp>
        <xdr:nvSpPr>
          <xdr:cNvPr id="13" name="文字方塊 15"/>
          <xdr:cNvSpPr txBox="1">
            <a:spLocks noChangeArrowheads="1"/>
          </xdr:cNvSpPr>
        </xdr:nvSpPr>
        <xdr:spPr>
          <a:xfrm>
            <a:off x="5437751" y="4978400"/>
            <a:ext cx="975608" cy="369794"/>
          </a:xfrm>
          <a:prstGeom prst="rect">
            <a:avLst/>
          </a:prstGeom>
          <a:noFill/>
          <a:ln w="9525" cmpd="sng">
            <a:noFill/>
          </a:ln>
        </xdr:spPr>
        <xdr:txBody>
          <a:bodyPr vertOverflow="clip" wrap="square"/>
          <a:p>
            <a:pPr algn="l">
              <a:defRPr/>
            </a:pPr>
            <a:r>
              <a:rPr lang="en-US" cap="none" sz="1200" b="0" i="0" u="none" baseline="0">
                <a:solidFill>
                  <a:srgbClr val="000000"/>
                </a:solidFill>
              </a:rPr>
              <a:t>Curtain wall</a:t>
            </a:r>
          </a:p>
        </xdr:txBody>
      </xdr:sp>
      <xdr:sp>
        <xdr:nvSpPr>
          <xdr:cNvPr id="14" name="文字方塊 16"/>
          <xdr:cNvSpPr txBox="1">
            <a:spLocks noChangeArrowheads="1"/>
          </xdr:cNvSpPr>
        </xdr:nvSpPr>
        <xdr:spPr>
          <a:xfrm>
            <a:off x="6540036" y="4978400"/>
            <a:ext cx="1283164" cy="369794"/>
          </a:xfrm>
          <a:prstGeom prst="rect">
            <a:avLst/>
          </a:prstGeom>
          <a:noFill/>
          <a:ln w="9525" cmpd="sng">
            <a:noFill/>
          </a:ln>
        </xdr:spPr>
        <xdr:txBody>
          <a:bodyPr vertOverflow="clip" wrap="square"/>
          <a:p>
            <a:pPr algn="l">
              <a:defRPr/>
            </a:pPr>
            <a:r>
              <a:rPr lang="en-US" cap="none" sz="1200" b="0" i="0" u="none" baseline="0">
                <a:solidFill>
                  <a:srgbClr val="000000"/>
                </a:solidFill>
              </a:rPr>
              <a:t>Non-curtain wall</a:t>
            </a:r>
          </a:p>
        </xdr:txBody>
      </xdr:sp>
    </xdr:grpSp>
    <xdr:clientData/>
  </xdr:twoCellAnchor>
  <xdr:twoCellAnchor>
    <xdr:from>
      <xdr:col>0</xdr:col>
      <xdr:colOff>190500</xdr:colOff>
      <xdr:row>13</xdr:row>
      <xdr:rowOff>0</xdr:rowOff>
    </xdr:from>
    <xdr:to>
      <xdr:col>2</xdr:col>
      <xdr:colOff>228600</xdr:colOff>
      <xdr:row>14</xdr:row>
      <xdr:rowOff>85725</xdr:rowOff>
    </xdr:to>
    <xdr:grpSp>
      <xdr:nvGrpSpPr>
        <xdr:cNvPr id="15" name="群組 5"/>
        <xdr:cNvGrpSpPr>
          <a:grpSpLocks/>
        </xdr:cNvGrpSpPr>
      </xdr:nvGrpSpPr>
      <xdr:grpSpPr>
        <a:xfrm>
          <a:off x="190500" y="6076950"/>
          <a:ext cx="876300" cy="371475"/>
          <a:chOff x="190500" y="6102350"/>
          <a:chExt cx="825500" cy="369794"/>
        </a:xfrm>
        <a:solidFill>
          <a:srgbClr val="FFFFFF"/>
        </a:solidFill>
      </xdr:grpSpPr>
      <xdr:sp>
        <xdr:nvSpPr>
          <xdr:cNvPr id="17" name="文字方塊 18"/>
          <xdr:cNvSpPr txBox="1">
            <a:spLocks noChangeArrowheads="1"/>
          </xdr:cNvSpPr>
        </xdr:nvSpPr>
        <xdr:spPr>
          <a:xfrm>
            <a:off x="325057" y="6102350"/>
            <a:ext cx="690944" cy="369794"/>
          </a:xfrm>
          <a:prstGeom prst="rect">
            <a:avLst/>
          </a:prstGeom>
          <a:noFill/>
          <a:ln w="9525" cmpd="sng">
            <a:noFill/>
          </a:ln>
        </xdr:spPr>
        <xdr:txBody>
          <a:bodyPr vertOverflow="clip" wrap="square"/>
          <a:p>
            <a:pPr algn="l">
              <a:defRPr/>
            </a:pPr>
            <a:r>
              <a:rPr lang="en-US" cap="none" sz="1200" b="0" i="0" u="none" baseline="0">
                <a:solidFill>
                  <a:srgbClr val="000000"/>
                </a:solidFill>
              </a:rPr>
              <a:t>Cool air</a:t>
            </a:r>
          </a:p>
        </xdr:txBody>
      </xdr:sp>
    </xdr:grpSp>
    <xdr:clientData/>
  </xdr:twoCellAnchor>
  <xdr:twoCellAnchor>
    <xdr:from>
      <xdr:col>3</xdr:col>
      <xdr:colOff>314325</xdr:colOff>
      <xdr:row>13</xdr:row>
      <xdr:rowOff>0</xdr:rowOff>
    </xdr:from>
    <xdr:to>
      <xdr:col>4</xdr:col>
      <xdr:colOff>314325</xdr:colOff>
      <xdr:row>14</xdr:row>
      <xdr:rowOff>85725</xdr:rowOff>
    </xdr:to>
    <xdr:grpSp>
      <xdr:nvGrpSpPr>
        <xdr:cNvPr id="18" name="群組 4"/>
        <xdr:cNvGrpSpPr>
          <a:grpSpLocks/>
        </xdr:cNvGrpSpPr>
      </xdr:nvGrpSpPr>
      <xdr:grpSpPr>
        <a:xfrm>
          <a:off x="2124075" y="6076950"/>
          <a:ext cx="1333500" cy="371475"/>
          <a:chOff x="1035050" y="6102350"/>
          <a:chExt cx="1250950" cy="369794"/>
        </a:xfrm>
        <a:solidFill>
          <a:srgbClr val="FFFFFF"/>
        </a:solidFill>
      </xdr:grpSpPr>
      <xdr:sp>
        <xdr:nvSpPr>
          <xdr:cNvPr id="20" name="文字方塊 19"/>
          <xdr:cNvSpPr txBox="1">
            <a:spLocks noChangeArrowheads="1"/>
          </xdr:cNvSpPr>
        </xdr:nvSpPr>
        <xdr:spPr>
          <a:xfrm>
            <a:off x="1169214" y="6102350"/>
            <a:ext cx="1116786" cy="369794"/>
          </a:xfrm>
          <a:prstGeom prst="rect">
            <a:avLst/>
          </a:prstGeom>
          <a:noFill/>
          <a:ln w="9525" cmpd="sng">
            <a:noFill/>
          </a:ln>
        </xdr:spPr>
        <xdr:txBody>
          <a:bodyPr vertOverflow="clip" wrap="square"/>
          <a:p>
            <a:pPr algn="l">
              <a:defRPr/>
            </a:pPr>
            <a:r>
              <a:rPr lang="en-US" cap="none" sz="1200" b="0" i="0" u="none" baseline="0">
                <a:solidFill>
                  <a:srgbClr val="000000"/>
                </a:solidFill>
              </a:rPr>
              <a:t>Chilled water</a:t>
            </a:r>
          </a:p>
        </xdr:txBody>
      </xdr:sp>
    </xdr:grpSp>
    <xdr:clientData/>
  </xdr:twoCellAnchor>
  <xdr:twoCellAnchor>
    <xdr:from>
      <xdr:col>5</xdr:col>
      <xdr:colOff>200025</xdr:colOff>
      <xdr:row>13</xdr:row>
      <xdr:rowOff>0</xdr:rowOff>
    </xdr:from>
    <xdr:to>
      <xdr:col>7</xdr:col>
      <xdr:colOff>581025</xdr:colOff>
      <xdr:row>14</xdr:row>
      <xdr:rowOff>85725</xdr:rowOff>
    </xdr:to>
    <xdr:grpSp>
      <xdr:nvGrpSpPr>
        <xdr:cNvPr id="21" name="群組 3"/>
        <xdr:cNvGrpSpPr>
          <a:grpSpLocks/>
        </xdr:cNvGrpSpPr>
      </xdr:nvGrpSpPr>
      <xdr:grpSpPr>
        <a:xfrm>
          <a:off x="4048125" y="6076950"/>
          <a:ext cx="1914525" cy="371475"/>
          <a:chOff x="2282825" y="6102350"/>
          <a:chExt cx="1825625" cy="369794"/>
        </a:xfrm>
        <a:solidFill>
          <a:srgbClr val="FFFFFF"/>
        </a:solidFill>
      </xdr:grpSpPr>
      <xdr:sp>
        <xdr:nvSpPr>
          <xdr:cNvPr id="23" name="文字方塊 20"/>
          <xdr:cNvSpPr txBox="1">
            <a:spLocks noChangeArrowheads="1"/>
          </xdr:cNvSpPr>
        </xdr:nvSpPr>
        <xdr:spPr>
          <a:xfrm>
            <a:off x="2427962" y="6102350"/>
            <a:ext cx="1680488" cy="369794"/>
          </a:xfrm>
          <a:prstGeom prst="rect">
            <a:avLst/>
          </a:prstGeom>
          <a:noFill/>
          <a:ln w="9525" cmpd="sng">
            <a:noFill/>
          </a:ln>
        </xdr:spPr>
        <xdr:txBody>
          <a:bodyPr vertOverflow="clip" wrap="square"/>
          <a:p>
            <a:pPr algn="l">
              <a:defRPr/>
            </a:pPr>
            <a:r>
              <a:rPr lang="en-US" cap="none" sz="1200" b="0" i="0" u="none" baseline="0">
                <a:solidFill>
                  <a:srgbClr val="000000"/>
                </a:solidFill>
              </a:rPr>
              <a:t>Condenser water only</a:t>
            </a:r>
          </a:p>
        </xdr:txBody>
      </xdr:sp>
    </xdr:grpSp>
    <xdr:clientData/>
  </xdr:twoCellAnchor>
  <xdr:twoCellAnchor>
    <xdr:from>
      <xdr:col>7</xdr:col>
      <xdr:colOff>581025</xdr:colOff>
      <xdr:row>13</xdr:row>
      <xdr:rowOff>0</xdr:rowOff>
    </xdr:from>
    <xdr:to>
      <xdr:col>9</xdr:col>
      <xdr:colOff>419100</xdr:colOff>
      <xdr:row>14</xdr:row>
      <xdr:rowOff>85725</xdr:rowOff>
    </xdr:to>
    <xdr:grpSp>
      <xdr:nvGrpSpPr>
        <xdr:cNvPr id="24" name="群組 2"/>
        <xdr:cNvGrpSpPr>
          <a:grpSpLocks/>
        </xdr:cNvGrpSpPr>
      </xdr:nvGrpSpPr>
      <xdr:grpSpPr>
        <a:xfrm>
          <a:off x="5962650" y="6076950"/>
          <a:ext cx="1971675" cy="371475"/>
          <a:chOff x="4143375" y="6102350"/>
          <a:chExt cx="1838325" cy="369794"/>
        </a:xfrm>
        <a:solidFill>
          <a:srgbClr val="FFFFFF"/>
        </a:solidFill>
      </xdr:grpSpPr>
      <xdr:sp>
        <xdr:nvSpPr>
          <xdr:cNvPr id="26" name="文字方塊 21"/>
          <xdr:cNvSpPr txBox="1">
            <a:spLocks noChangeArrowheads="1"/>
          </xdr:cNvSpPr>
        </xdr:nvSpPr>
        <xdr:spPr>
          <a:xfrm>
            <a:off x="4303309" y="6102350"/>
            <a:ext cx="1678391" cy="369794"/>
          </a:xfrm>
          <a:prstGeom prst="rect">
            <a:avLst/>
          </a:prstGeom>
          <a:noFill/>
          <a:ln w="9525" cmpd="sng">
            <a:noFill/>
          </a:ln>
        </xdr:spPr>
        <xdr:txBody>
          <a:bodyPr vertOverflow="clip" wrap="square"/>
          <a:p>
            <a:pPr algn="l">
              <a:defRPr/>
            </a:pPr>
            <a:r>
              <a:rPr lang="en-US" cap="none" sz="1200" b="0" i="0" u="none" baseline="0">
                <a:solidFill>
                  <a:srgbClr val="000000"/>
                </a:solidFill>
              </a:rPr>
              <a:t>Not applicable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504825</xdr:colOff>
      <xdr:row>23</xdr:row>
      <xdr:rowOff>9525</xdr:rowOff>
    </xdr:from>
    <xdr:to>
      <xdr:col>9</xdr:col>
      <xdr:colOff>142875</xdr:colOff>
      <xdr:row>23</xdr:row>
      <xdr:rowOff>247650</xdr:rowOff>
    </xdr:to>
    <xdr:sp>
      <xdr:nvSpPr>
        <xdr:cNvPr id="1" name="文字方塊 1"/>
        <xdr:cNvSpPr txBox="1">
          <a:spLocks noChangeArrowheads="1"/>
        </xdr:cNvSpPr>
      </xdr:nvSpPr>
      <xdr:spPr>
        <a:xfrm>
          <a:off x="6581775" y="8591550"/>
          <a:ext cx="504825" cy="238125"/>
        </a:xfrm>
        <a:prstGeom prst="rect">
          <a:avLst/>
        </a:prstGeom>
        <a:noFill/>
        <a:ln w="9525" cmpd="sng">
          <a:noFill/>
        </a:ln>
      </xdr:spPr>
      <xdr:txBody>
        <a:bodyPr vertOverflow="clip" wrap="square"/>
        <a:p>
          <a:pPr algn="l">
            <a:defRPr/>
          </a:pPr>
          <a:r>
            <a:rPr lang="en-US" cap="none" sz="1200" b="0" i="0" u="none" baseline="0">
              <a:solidFill>
                <a:srgbClr val="000000"/>
              </a:solidFill>
            </a:rPr>
            <a:t>Yes</a:t>
          </a:r>
        </a:p>
      </xdr:txBody>
    </xdr:sp>
    <xdr:clientData/>
  </xdr:twoCellAnchor>
  <xdr:twoCellAnchor>
    <xdr:from>
      <xdr:col>10</xdr:col>
      <xdr:colOff>133350</xdr:colOff>
      <xdr:row>23</xdr:row>
      <xdr:rowOff>0</xdr:rowOff>
    </xdr:from>
    <xdr:to>
      <xdr:col>11</xdr:col>
      <xdr:colOff>57150</xdr:colOff>
      <xdr:row>23</xdr:row>
      <xdr:rowOff>238125</xdr:rowOff>
    </xdr:to>
    <xdr:sp>
      <xdr:nvSpPr>
        <xdr:cNvPr id="2" name="文字方塊 12"/>
        <xdr:cNvSpPr txBox="1">
          <a:spLocks noChangeArrowheads="1"/>
        </xdr:cNvSpPr>
      </xdr:nvSpPr>
      <xdr:spPr>
        <a:xfrm>
          <a:off x="7867650" y="8582025"/>
          <a:ext cx="495300" cy="238125"/>
        </a:xfrm>
        <a:prstGeom prst="rect">
          <a:avLst/>
        </a:prstGeom>
        <a:noFill/>
        <a:ln w="9525" cmpd="sng">
          <a:noFill/>
        </a:ln>
      </xdr:spPr>
      <xdr:txBody>
        <a:bodyPr vertOverflow="clip" wrap="square"/>
        <a:p>
          <a:pPr algn="l">
            <a:defRPr/>
          </a:pPr>
          <a:r>
            <a:rPr lang="en-US" cap="none" sz="1200" b="0" i="0" u="none" baseline="0">
              <a:solidFill>
                <a:srgbClr val="000000"/>
              </a:solidFill>
            </a:rPr>
            <a:t>No</a:t>
          </a:r>
        </a:p>
      </xdr:txBody>
    </xdr:sp>
    <xdr:clientData/>
  </xdr:twoCellAnchor>
  <xdr:twoCellAnchor>
    <xdr:from>
      <xdr:col>1</xdr:col>
      <xdr:colOff>0</xdr:colOff>
      <xdr:row>26</xdr:row>
      <xdr:rowOff>304800</xdr:rowOff>
    </xdr:from>
    <xdr:to>
      <xdr:col>3</xdr:col>
      <xdr:colOff>476250</xdr:colOff>
      <xdr:row>27</xdr:row>
      <xdr:rowOff>228600</xdr:rowOff>
    </xdr:to>
    <xdr:grpSp>
      <xdr:nvGrpSpPr>
        <xdr:cNvPr id="3" name="群組 3"/>
        <xdr:cNvGrpSpPr>
          <a:grpSpLocks/>
        </xdr:cNvGrpSpPr>
      </xdr:nvGrpSpPr>
      <xdr:grpSpPr>
        <a:xfrm>
          <a:off x="390525" y="9829800"/>
          <a:ext cx="2638425" cy="238125"/>
          <a:chOff x="361950" y="9861550"/>
          <a:chExt cx="2508250" cy="241300"/>
        </a:xfrm>
        <a:solidFill>
          <a:srgbClr val="FFFFFF"/>
        </a:solidFill>
      </xdr:grpSpPr>
      <xdr:sp>
        <xdr:nvSpPr>
          <xdr:cNvPr id="5" name="文字方塊 14"/>
          <xdr:cNvSpPr txBox="1">
            <a:spLocks noChangeArrowheads="1"/>
          </xdr:cNvSpPr>
        </xdr:nvSpPr>
        <xdr:spPr>
          <a:xfrm>
            <a:off x="606504" y="9861550"/>
            <a:ext cx="2263696" cy="241300"/>
          </a:xfrm>
          <a:prstGeom prst="rect">
            <a:avLst/>
          </a:prstGeom>
          <a:noFill/>
          <a:ln w="9525" cmpd="sng">
            <a:noFill/>
          </a:ln>
        </xdr:spPr>
        <xdr:txBody>
          <a:bodyPr vertOverflow="clip" wrap="square"/>
          <a:p>
            <a:pPr algn="l">
              <a:defRPr/>
            </a:pPr>
            <a:r>
              <a:rPr lang="en-US" cap="none" sz="1200" b="0" i="0" u="none" baseline="0">
                <a:solidFill>
                  <a:srgbClr val="000000"/>
                </a:solidFill>
                <a:latin typeface="Frutiger Light"/>
                <a:ea typeface="Frutiger Light"/>
                <a:cs typeface="Frutiger Light"/>
              </a:rPr>
              <a:t>Chilled</a:t>
            </a:r>
            <a:r>
              <a:rPr lang="en-US" cap="none" sz="1200" b="0" i="0" u="none" baseline="0">
                <a:solidFill>
                  <a:srgbClr val="000000"/>
                </a:solidFill>
                <a:latin typeface="Frutiger Light"/>
                <a:ea typeface="Frutiger Light"/>
                <a:cs typeface="Frutiger Light"/>
              </a:rPr>
              <a:t> water AHU (VAV/CAV)</a:t>
            </a:r>
          </a:p>
        </xdr:txBody>
      </xdr:sp>
    </xdr:grpSp>
    <xdr:clientData/>
  </xdr:twoCellAnchor>
  <xdr:twoCellAnchor>
    <xdr:from>
      <xdr:col>4</xdr:col>
      <xdr:colOff>381000</xdr:colOff>
      <xdr:row>26</xdr:row>
      <xdr:rowOff>295275</xdr:rowOff>
    </xdr:from>
    <xdr:to>
      <xdr:col>7</xdr:col>
      <xdr:colOff>314325</xdr:colOff>
      <xdr:row>27</xdr:row>
      <xdr:rowOff>219075</xdr:rowOff>
    </xdr:to>
    <xdr:grpSp>
      <xdr:nvGrpSpPr>
        <xdr:cNvPr id="6" name="群組 4"/>
        <xdr:cNvGrpSpPr>
          <a:grpSpLocks/>
        </xdr:cNvGrpSpPr>
      </xdr:nvGrpSpPr>
      <xdr:grpSpPr>
        <a:xfrm>
          <a:off x="3657600" y="9820275"/>
          <a:ext cx="1790700" cy="238125"/>
          <a:chOff x="3454400" y="9855200"/>
          <a:chExt cx="1695450" cy="241300"/>
        </a:xfrm>
        <a:solidFill>
          <a:srgbClr val="FFFFFF"/>
        </a:solidFill>
      </xdr:grpSpPr>
      <xdr:sp>
        <xdr:nvSpPr>
          <xdr:cNvPr id="8" name="文字方塊 16"/>
          <xdr:cNvSpPr txBox="1">
            <a:spLocks noChangeArrowheads="1"/>
          </xdr:cNvSpPr>
        </xdr:nvSpPr>
        <xdr:spPr>
          <a:xfrm>
            <a:off x="3715923" y="9855200"/>
            <a:ext cx="1433927" cy="241300"/>
          </a:xfrm>
          <a:prstGeom prst="rect">
            <a:avLst/>
          </a:prstGeom>
          <a:noFill/>
          <a:ln w="9525" cmpd="sng">
            <a:noFill/>
          </a:ln>
        </xdr:spPr>
        <xdr:txBody>
          <a:bodyPr vertOverflow="clip" wrap="square"/>
          <a:p>
            <a:pPr algn="l">
              <a:defRPr/>
            </a:pPr>
            <a:r>
              <a:rPr lang="en-US" cap="none" sz="1200" b="0" i="0" u="none" baseline="0">
                <a:solidFill>
                  <a:srgbClr val="000000"/>
                </a:solidFill>
                <a:latin typeface="Frutiger Light"/>
                <a:ea typeface="Frutiger Light"/>
                <a:cs typeface="Frutiger Light"/>
              </a:rPr>
              <a:t>Chilled</a:t>
            </a:r>
            <a:r>
              <a:rPr lang="en-US" cap="none" sz="1200" b="0" i="0" u="none" baseline="0">
                <a:solidFill>
                  <a:srgbClr val="000000"/>
                </a:solidFill>
                <a:latin typeface="Frutiger Light"/>
                <a:ea typeface="Frutiger Light"/>
                <a:cs typeface="Frutiger Light"/>
              </a:rPr>
              <a:t> water FCU</a:t>
            </a:r>
          </a:p>
        </xdr:txBody>
      </xdr:sp>
    </xdr:grpSp>
    <xdr:clientData/>
  </xdr:twoCellAnchor>
  <xdr:twoCellAnchor>
    <xdr:from>
      <xdr:col>8</xdr:col>
      <xdr:colOff>114300</xdr:colOff>
      <xdr:row>26</xdr:row>
      <xdr:rowOff>295275</xdr:rowOff>
    </xdr:from>
    <xdr:to>
      <xdr:col>11</xdr:col>
      <xdr:colOff>552450</xdr:colOff>
      <xdr:row>27</xdr:row>
      <xdr:rowOff>219075</xdr:rowOff>
    </xdr:to>
    <xdr:grpSp>
      <xdr:nvGrpSpPr>
        <xdr:cNvPr id="9" name="群組 2"/>
        <xdr:cNvGrpSpPr>
          <a:grpSpLocks/>
        </xdr:cNvGrpSpPr>
      </xdr:nvGrpSpPr>
      <xdr:grpSpPr>
        <a:xfrm>
          <a:off x="6191250" y="9820275"/>
          <a:ext cx="2667000" cy="238125"/>
          <a:chOff x="5337175" y="9855200"/>
          <a:chExt cx="2524125" cy="241300"/>
        </a:xfrm>
        <a:solidFill>
          <a:srgbClr val="FFFFFF"/>
        </a:solidFill>
      </xdr:grpSpPr>
      <xdr:sp>
        <xdr:nvSpPr>
          <xdr:cNvPr id="11" name="文字方塊 17"/>
          <xdr:cNvSpPr txBox="1">
            <a:spLocks noChangeArrowheads="1"/>
          </xdr:cNvSpPr>
        </xdr:nvSpPr>
        <xdr:spPr>
          <a:xfrm>
            <a:off x="5598422" y="9855200"/>
            <a:ext cx="2262878" cy="241300"/>
          </a:xfrm>
          <a:prstGeom prst="rect">
            <a:avLst/>
          </a:prstGeom>
          <a:noFill/>
          <a:ln w="9525" cmpd="sng">
            <a:noFill/>
          </a:ln>
        </xdr:spPr>
        <xdr:txBody>
          <a:bodyPr vertOverflow="clip" wrap="square"/>
          <a:p>
            <a:pPr algn="l">
              <a:defRPr/>
            </a:pPr>
            <a:r>
              <a:rPr lang="en-US" cap="none" sz="1200" b="0" i="0" u="none" baseline="0">
                <a:solidFill>
                  <a:srgbClr val="000000"/>
                </a:solidFill>
              </a:rPr>
              <a:t>Unitary air-conditioner</a:t>
            </a:r>
          </a:p>
        </xdr:txBody>
      </xdr:sp>
    </xdr:grpSp>
    <xdr:clientData/>
  </xdr:twoCellAnchor>
  <xdr:twoCellAnchor>
    <xdr:from>
      <xdr:col>1</xdr:col>
      <xdr:colOff>0</xdr:colOff>
      <xdr:row>27</xdr:row>
      <xdr:rowOff>180975</xdr:rowOff>
    </xdr:from>
    <xdr:to>
      <xdr:col>3</xdr:col>
      <xdr:colOff>476250</xdr:colOff>
      <xdr:row>27</xdr:row>
      <xdr:rowOff>428625</xdr:rowOff>
    </xdr:to>
    <xdr:grpSp>
      <xdr:nvGrpSpPr>
        <xdr:cNvPr id="12" name="群組 6"/>
        <xdr:cNvGrpSpPr>
          <a:grpSpLocks/>
        </xdr:cNvGrpSpPr>
      </xdr:nvGrpSpPr>
      <xdr:grpSpPr>
        <a:xfrm>
          <a:off x="390525" y="10020300"/>
          <a:ext cx="2638425" cy="247650"/>
          <a:chOff x="361950" y="10058400"/>
          <a:chExt cx="2508250" cy="241300"/>
        </a:xfrm>
        <a:solidFill>
          <a:srgbClr val="FFFFFF"/>
        </a:solidFill>
      </xdr:grpSpPr>
      <xdr:sp>
        <xdr:nvSpPr>
          <xdr:cNvPr id="14" name="文字方塊 21"/>
          <xdr:cNvSpPr txBox="1">
            <a:spLocks noChangeArrowheads="1"/>
          </xdr:cNvSpPr>
        </xdr:nvSpPr>
        <xdr:spPr>
          <a:xfrm>
            <a:off x="606504" y="10058400"/>
            <a:ext cx="2263696" cy="241300"/>
          </a:xfrm>
          <a:prstGeom prst="rect">
            <a:avLst/>
          </a:prstGeom>
          <a:noFill/>
          <a:ln w="9525" cmpd="sng">
            <a:noFill/>
          </a:ln>
        </xdr:spPr>
        <xdr:txBody>
          <a:bodyPr vertOverflow="clip" wrap="square"/>
          <a:p>
            <a:pPr algn="l">
              <a:defRPr/>
            </a:pPr>
            <a:r>
              <a:rPr lang="en-US" cap="none" sz="1200" b="0" i="0" u="none" baseline="0">
                <a:solidFill>
                  <a:srgbClr val="000000"/>
                </a:solidFill>
              </a:rPr>
              <a:t>VRF System</a:t>
            </a:r>
          </a:p>
        </xdr:txBody>
      </xdr:sp>
    </xdr:grpSp>
    <xdr:clientData/>
  </xdr:twoCellAnchor>
  <xdr:twoCellAnchor>
    <xdr:from>
      <xdr:col>4</xdr:col>
      <xdr:colOff>381000</xdr:colOff>
      <xdr:row>27</xdr:row>
      <xdr:rowOff>190500</xdr:rowOff>
    </xdr:from>
    <xdr:to>
      <xdr:col>7</xdr:col>
      <xdr:colOff>752475</xdr:colOff>
      <xdr:row>28</xdr:row>
      <xdr:rowOff>0</xdr:rowOff>
    </xdr:to>
    <xdr:grpSp>
      <xdr:nvGrpSpPr>
        <xdr:cNvPr id="15" name="群組 5"/>
        <xdr:cNvGrpSpPr>
          <a:grpSpLocks/>
        </xdr:cNvGrpSpPr>
      </xdr:nvGrpSpPr>
      <xdr:grpSpPr>
        <a:xfrm>
          <a:off x="3657600" y="10029825"/>
          <a:ext cx="2228850" cy="238125"/>
          <a:chOff x="3454400" y="10064750"/>
          <a:chExt cx="2127250" cy="241300"/>
        </a:xfrm>
        <a:solidFill>
          <a:srgbClr val="FFFFFF"/>
        </a:solidFill>
      </xdr:grpSpPr>
      <xdr:sp>
        <xdr:nvSpPr>
          <xdr:cNvPr id="17" name="文字方塊 23"/>
          <xdr:cNvSpPr txBox="1">
            <a:spLocks noChangeArrowheads="1"/>
          </xdr:cNvSpPr>
        </xdr:nvSpPr>
        <xdr:spPr>
          <a:xfrm>
            <a:off x="3727220" y="10064750"/>
            <a:ext cx="1854430" cy="241300"/>
          </a:xfrm>
          <a:prstGeom prst="rect">
            <a:avLst/>
          </a:prstGeom>
          <a:noFill/>
          <a:ln w="9525" cmpd="sng">
            <a:noFill/>
          </a:ln>
        </xdr:spPr>
        <xdr:txBody>
          <a:bodyPr vertOverflow="clip" wrap="square"/>
          <a:p>
            <a:pPr algn="l">
              <a:defRPr/>
            </a:pPr>
            <a:r>
              <a:rPr lang="en-US" cap="none" sz="1200" b="0" i="0" u="none" baseline="0">
                <a:solidFill>
                  <a:srgbClr val="000000"/>
                </a:solidFill>
                <a:latin typeface="Frutiger Light"/>
                <a:ea typeface="Frutiger Light"/>
                <a:cs typeface="Frutiger Light"/>
              </a:rPr>
              <a:t>Not</a:t>
            </a:r>
            <a:r>
              <a:rPr lang="en-US" cap="none" sz="1200" b="0" i="0" u="none" baseline="0">
                <a:solidFill>
                  <a:srgbClr val="000000"/>
                </a:solidFill>
                <a:latin typeface="Frutiger Light"/>
                <a:ea typeface="Frutiger Light"/>
                <a:cs typeface="Frutiger Light"/>
              </a:rPr>
              <a:t> applicable</a:t>
            </a:r>
          </a:p>
        </xdr:txBody>
      </xdr:sp>
    </xdr:grpSp>
    <xdr:clientData/>
  </xdr:twoCellAnchor>
  <xdr:twoCellAnchor>
    <xdr:from>
      <xdr:col>1</xdr:col>
      <xdr:colOff>0</xdr:colOff>
      <xdr:row>29</xdr:row>
      <xdr:rowOff>47625</xdr:rowOff>
    </xdr:from>
    <xdr:to>
      <xdr:col>3</xdr:col>
      <xdr:colOff>476250</xdr:colOff>
      <xdr:row>29</xdr:row>
      <xdr:rowOff>285750</xdr:rowOff>
    </xdr:to>
    <xdr:grpSp>
      <xdr:nvGrpSpPr>
        <xdr:cNvPr id="18" name="群組 35"/>
        <xdr:cNvGrpSpPr>
          <a:grpSpLocks/>
        </xdr:cNvGrpSpPr>
      </xdr:nvGrpSpPr>
      <xdr:grpSpPr>
        <a:xfrm>
          <a:off x="390525" y="10744200"/>
          <a:ext cx="2638425" cy="238125"/>
          <a:chOff x="361950" y="9861550"/>
          <a:chExt cx="2508250" cy="241300"/>
        </a:xfrm>
        <a:solidFill>
          <a:srgbClr val="FFFFFF"/>
        </a:solidFill>
      </xdr:grpSpPr>
      <xdr:sp>
        <xdr:nvSpPr>
          <xdr:cNvPr id="20" name="文字方塊 37"/>
          <xdr:cNvSpPr txBox="1">
            <a:spLocks noChangeArrowheads="1"/>
          </xdr:cNvSpPr>
        </xdr:nvSpPr>
        <xdr:spPr>
          <a:xfrm>
            <a:off x="606504" y="9861550"/>
            <a:ext cx="2263696" cy="241300"/>
          </a:xfrm>
          <a:prstGeom prst="rect">
            <a:avLst/>
          </a:prstGeom>
          <a:noFill/>
          <a:ln w="9525" cmpd="sng">
            <a:noFill/>
          </a:ln>
        </xdr:spPr>
        <xdr:txBody>
          <a:bodyPr vertOverflow="clip" wrap="square"/>
          <a:p>
            <a:pPr algn="l">
              <a:defRPr/>
            </a:pPr>
            <a:r>
              <a:rPr lang="en-US" cap="none" sz="1200" b="0" i="0" u="none" baseline="0">
                <a:solidFill>
                  <a:srgbClr val="000000"/>
                </a:solidFill>
              </a:rPr>
              <a:t>On account of the building owner</a:t>
            </a:r>
          </a:p>
        </xdr:txBody>
      </xdr:sp>
    </xdr:grpSp>
    <xdr:clientData/>
  </xdr:twoCellAnchor>
  <xdr:twoCellAnchor>
    <xdr:from>
      <xdr:col>4</xdr:col>
      <xdr:colOff>381000</xdr:colOff>
      <xdr:row>29</xdr:row>
      <xdr:rowOff>38100</xdr:rowOff>
    </xdr:from>
    <xdr:to>
      <xdr:col>7</xdr:col>
      <xdr:colOff>590550</xdr:colOff>
      <xdr:row>29</xdr:row>
      <xdr:rowOff>276225</xdr:rowOff>
    </xdr:to>
    <xdr:grpSp>
      <xdr:nvGrpSpPr>
        <xdr:cNvPr id="21" name="群組 38"/>
        <xdr:cNvGrpSpPr>
          <a:grpSpLocks/>
        </xdr:cNvGrpSpPr>
      </xdr:nvGrpSpPr>
      <xdr:grpSpPr>
        <a:xfrm>
          <a:off x="3657600" y="10734675"/>
          <a:ext cx="2066925" cy="238125"/>
          <a:chOff x="3454400" y="9855200"/>
          <a:chExt cx="1968500" cy="241300"/>
        </a:xfrm>
        <a:solidFill>
          <a:srgbClr val="FFFFFF"/>
        </a:solidFill>
      </xdr:grpSpPr>
      <xdr:sp>
        <xdr:nvSpPr>
          <xdr:cNvPr id="23" name="文字方塊 40"/>
          <xdr:cNvSpPr txBox="1">
            <a:spLocks noChangeArrowheads="1"/>
          </xdr:cNvSpPr>
        </xdr:nvSpPr>
        <xdr:spPr>
          <a:xfrm>
            <a:off x="3717687" y="9855200"/>
            <a:ext cx="1705213" cy="241300"/>
          </a:xfrm>
          <a:prstGeom prst="rect">
            <a:avLst/>
          </a:prstGeom>
          <a:noFill/>
          <a:ln w="9525" cmpd="sng">
            <a:noFill/>
          </a:ln>
        </xdr:spPr>
        <xdr:txBody>
          <a:bodyPr vertOverflow="clip" wrap="square"/>
          <a:p>
            <a:pPr algn="l">
              <a:defRPr/>
            </a:pPr>
            <a:r>
              <a:rPr lang="en-US" cap="none" sz="1200" b="0" i="0" u="none" baseline="0">
                <a:solidFill>
                  <a:srgbClr val="000000"/>
                </a:solidFill>
              </a:rPr>
              <a:t>On account of tenants</a:t>
            </a:r>
          </a:p>
        </xdr:txBody>
      </xdr:sp>
    </xdr:grpSp>
    <xdr:clientData/>
  </xdr:twoCellAnchor>
  <xdr:twoCellAnchor>
    <xdr:from>
      <xdr:col>8</xdr:col>
      <xdr:colOff>114300</xdr:colOff>
      <xdr:row>29</xdr:row>
      <xdr:rowOff>38100</xdr:rowOff>
    </xdr:from>
    <xdr:to>
      <xdr:col>11</xdr:col>
      <xdr:colOff>552450</xdr:colOff>
      <xdr:row>29</xdr:row>
      <xdr:rowOff>276225</xdr:rowOff>
    </xdr:to>
    <xdr:grpSp>
      <xdr:nvGrpSpPr>
        <xdr:cNvPr id="24" name="群組 41"/>
        <xdr:cNvGrpSpPr>
          <a:grpSpLocks/>
        </xdr:cNvGrpSpPr>
      </xdr:nvGrpSpPr>
      <xdr:grpSpPr>
        <a:xfrm>
          <a:off x="6191250" y="10734675"/>
          <a:ext cx="2667000" cy="238125"/>
          <a:chOff x="5337175" y="9855200"/>
          <a:chExt cx="2524125" cy="241300"/>
        </a:xfrm>
        <a:solidFill>
          <a:srgbClr val="FFFFFF"/>
        </a:solidFill>
      </xdr:grpSpPr>
      <xdr:sp>
        <xdr:nvSpPr>
          <xdr:cNvPr id="26" name="文字方塊 43"/>
          <xdr:cNvSpPr txBox="1">
            <a:spLocks noChangeArrowheads="1"/>
          </xdr:cNvSpPr>
        </xdr:nvSpPr>
        <xdr:spPr>
          <a:xfrm>
            <a:off x="5598422" y="9855200"/>
            <a:ext cx="2262878" cy="241300"/>
          </a:xfrm>
          <a:prstGeom prst="rect">
            <a:avLst/>
          </a:prstGeom>
          <a:noFill/>
          <a:ln w="9525" cmpd="sng">
            <a:noFill/>
          </a:ln>
        </xdr:spPr>
        <xdr:txBody>
          <a:bodyPr vertOverflow="clip" wrap="square"/>
          <a:p>
            <a:pPr algn="l">
              <a:defRPr/>
            </a:pPr>
            <a:r>
              <a:rPr lang="en-US" cap="none" sz="1200" b="0" i="0" u="none" baseline="0">
                <a:solidFill>
                  <a:srgbClr val="000000"/>
                </a:solidFill>
              </a:rPr>
              <a:t>Not applicable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47625</xdr:rowOff>
    </xdr:from>
    <xdr:to>
      <xdr:col>7</xdr:col>
      <xdr:colOff>28575</xdr:colOff>
      <xdr:row>9</xdr:row>
      <xdr:rowOff>304800</xdr:rowOff>
    </xdr:to>
    <xdr:grpSp>
      <xdr:nvGrpSpPr>
        <xdr:cNvPr id="1" name="群組 7"/>
        <xdr:cNvGrpSpPr>
          <a:grpSpLocks/>
        </xdr:cNvGrpSpPr>
      </xdr:nvGrpSpPr>
      <xdr:grpSpPr>
        <a:xfrm>
          <a:off x="819150" y="1914525"/>
          <a:ext cx="2295525" cy="790575"/>
          <a:chOff x="777875" y="1936750"/>
          <a:chExt cx="2168525" cy="793745"/>
        </a:xfrm>
        <a:solidFill>
          <a:srgbClr val="FFFFFF"/>
        </a:solidFill>
      </xdr:grpSpPr>
      <xdr:grpSp>
        <xdr:nvGrpSpPr>
          <xdr:cNvPr id="2" name="群組 3"/>
          <xdr:cNvGrpSpPr>
            <a:grpSpLocks/>
          </xdr:cNvGrpSpPr>
        </xdr:nvGrpSpPr>
        <xdr:grpSpPr>
          <a:xfrm>
            <a:off x="777875" y="2006600"/>
            <a:ext cx="458643" cy="628646"/>
            <a:chOff x="3349625" y="2127250"/>
            <a:chExt cx="458899" cy="628650"/>
          </a:xfrm>
          <a:solidFill>
            <a:srgbClr val="FFFFFF"/>
          </a:solidFill>
        </xdr:grpSpPr>
        <xdr:sp>
          <xdr:nvSpPr>
            <xdr:cNvPr id="6" name="文字方塊 1"/>
            <xdr:cNvSpPr txBox="1">
              <a:spLocks noChangeArrowheads="1"/>
            </xdr:cNvSpPr>
          </xdr:nvSpPr>
          <xdr:spPr>
            <a:xfrm>
              <a:off x="3493605" y="2143438"/>
              <a:ext cx="197900" cy="181680"/>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7" name="文字方塊 71"/>
            <xdr:cNvSpPr txBox="1">
              <a:spLocks noChangeArrowheads="1"/>
            </xdr:cNvSpPr>
          </xdr:nvSpPr>
          <xdr:spPr>
            <a:xfrm>
              <a:off x="3493605" y="2363465"/>
              <a:ext cx="314919" cy="1816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8" name="文字方塊 72"/>
            <xdr:cNvSpPr txBox="1">
              <a:spLocks noChangeArrowheads="1"/>
            </xdr:cNvSpPr>
          </xdr:nvSpPr>
          <xdr:spPr>
            <a:xfrm>
              <a:off x="3493605" y="2564319"/>
              <a:ext cx="314919" cy="181680"/>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9" name="群組 5"/>
          <xdr:cNvGrpSpPr>
            <a:grpSpLocks/>
          </xdr:cNvGrpSpPr>
        </xdr:nvGrpSpPr>
        <xdr:grpSpPr>
          <a:xfrm>
            <a:off x="1187184" y="1936750"/>
            <a:ext cx="1759216" cy="501647"/>
            <a:chOff x="1187450" y="1936750"/>
            <a:chExt cx="1758950" cy="501650"/>
          </a:xfrm>
          <a:solidFill>
            <a:srgbClr val="FFFFFF"/>
          </a:solidFill>
        </xdr:grpSpPr>
        <xdr:sp>
          <xdr:nvSpPr>
            <xdr:cNvPr id="13" name="文字方塊 4"/>
            <xdr:cNvSpPr txBox="1">
              <a:spLocks noChangeArrowheads="1"/>
            </xdr:cNvSpPr>
          </xdr:nvSpPr>
          <xdr:spPr>
            <a:xfrm>
              <a:off x="1335642" y="1936750"/>
              <a:ext cx="638939" cy="286944"/>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14" name="文字方塊 76"/>
            <xdr:cNvSpPr txBox="1">
              <a:spLocks noChangeArrowheads="1"/>
            </xdr:cNvSpPr>
          </xdr:nvSpPr>
          <xdr:spPr>
            <a:xfrm>
              <a:off x="1344876" y="2147192"/>
              <a:ext cx="1115614" cy="286944"/>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15" name="文字方塊 77"/>
            <xdr:cNvSpPr txBox="1">
              <a:spLocks noChangeArrowheads="1"/>
            </xdr:cNvSpPr>
          </xdr:nvSpPr>
          <xdr:spPr>
            <a:xfrm>
              <a:off x="2271403" y="1946281"/>
              <a:ext cx="674997" cy="277287"/>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16" name="群組 89"/>
          <xdr:cNvGrpSpPr>
            <a:grpSpLocks/>
          </xdr:cNvGrpSpPr>
        </xdr:nvGrpSpPr>
        <xdr:grpSpPr>
          <a:xfrm>
            <a:off x="1187184" y="2462804"/>
            <a:ext cx="1650790" cy="267691"/>
            <a:chOff x="1187450" y="1935603"/>
            <a:chExt cx="1650973" cy="286897"/>
          </a:xfrm>
          <a:solidFill>
            <a:srgbClr val="FFFFFF"/>
          </a:solidFill>
        </xdr:grpSpPr>
        <xdr:sp>
          <xdr:nvSpPr>
            <xdr:cNvPr id="19" name="文字方塊 93"/>
            <xdr:cNvSpPr txBox="1">
              <a:spLocks noChangeArrowheads="1"/>
            </xdr:cNvSpPr>
          </xdr:nvSpPr>
          <xdr:spPr>
            <a:xfrm>
              <a:off x="1335625" y="1935603"/>
              <a:ext cx="881620" cy="286897"/>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20" name="文字方塊 94"/>
            <xdr:cNvSpPr txBox="1">
              <a:spLocks noChangeArrowheads="1"/>
            </xdr:cNvSpPr>
          </xdr:nvSpPr>
          <xdr:spPr>
            <a:xfrm>
              <a:off x="2271727" y="1935603"/>
              <a:ext cx="566696" cy="286897"/>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10</xdr:row>
      <xdr:rowOff>47625</xdr:rowOff>
    </xdr:from>
    <xdr:to>
      <xdr:col>7</xdr:col>
      <xdr:colOff>28575</xdr:colOff>
      <xdr:row>12</xdr:row>
      <xdr:rowOff>9525</xdr:rowOff>
    </xdr:to>
    <xdr:grpSp>
      <xdr:nvGrpSpPr>
        <xdr:cNvPr id="21" name="群組 358"/>
        <xdr:cNvGrpSpPr>
          <a:grpSpLocks/>
        </xdr:cNvGrpSpPr>
      </xdr:nvGrpSpPr>
      <xdr:grpSpPr>
        <a:xfrm>
          <a:off x="828675" y="2752725"/>
          <a:ext cx="2286000" cy="800100"/>
          <a:chOff x="777875" y="1936750"/>
          <a:chExt cx="2168525" cy="793748"/>
        </a:xfrm>
        <a:solidFill>
          <a:srgbClr val="FFFFFF"/>
        </a:solidFill>
      </xdr:grpSpPr>
      <xdr:grpSp>
        <xdr:nvGrpSpPr>
          <xdr:cNvPr id="22" name="群組 359"/>
          <xdr:cNvGrpSpPr>
            <a:grpSpLocks/>
          </xdr:cNvGrpSpPr>
        </xdr:nvGrpSpPr>
        <xdr:grpSpPr>
          <a:xfrm>
            <a:off x="777875" y="2006600"/>
            <a:ext cx="453764" cy="628648"/>
            <a:chOff x="3349625" y="2127250"/>
            <a:chExt cx="454025" cy="628650"/>
          </a:xfrm>
          <a:solidFill>
            <a:srgbClr val="FFFFFF"/>
          </a:solidFill>
        </xdr:grpSpPr>
        <xdr:sp>
          <xdr:nvSpPr>
            <xdr:cNvPr id="26" name="文字方塊 37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27" name="文字方塊 37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28" name="文字方塊 37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29" name="群組 360"/>
          <xdr:cNvGrpSpPr>
            <a:grpSpLocks/>
          </xdr:cNvGrpSpPr>
        </xdr:nvGrpSpPr>
        <xdr:grpSpPr>
          <a:xfrm>
            <a:off x="1187184" y="1936750"/>
            <a:ext cx="1759216" cy="501649"/>
            <a:chOff x="1187450" y="1936750"/>
            <a:chExt cx="1758950" cy="501650"/>
          </a:xfrm>
          <a:solidFill>
            <a:srgbClr val="FFFFFF"/>
          </a:solidFill>
        </xdr:grpSpPr>
        <xdr:sp>
          <xdr:nvSpPr>
            <xdr:cNvPr id="33" name="文字方塊 36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34" name="文字方塊 37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35" name="文字方塊 37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36" name="群組 361"/>
          <xdr:cNvGrpSpPr>
            <a:grpSpLocks/>
          </xdr:cNvGrpSpPr>
        </xdr:nvGrpSpPr>
        <xdr:grpSpPr>
          <a:xfrm>
            <a:off x="1187184" y="2465981"/>
            <a:ext cx="1650790" cy="264517"/>
            <a:chOff x="1187450" y="1939018"/>
            <a:chExt cx="1650524" cy="283482"/>
          </a:xfrm>
          <a:solidFill>
            <a:srgbClr val="FFFFFF"/>
          </a:solidFill>
        </xdr:grpSpPr>
        <xdr:sp>
          <xdr:nvSpPr>
            <xdr:cNvPr id="39" name="文字方塊 364"/>
            <xdr:cNvSpPr txBox="1">
              <a:spLocks noChangeArrowheads="1"/>
            </xdr:cNvSpPr>
          </xdr:nvSpPr>
          <xdr:spPr>
            <a:xfrm>
              <a:off x="1328982" y="1939018"/>
              <a:ext cx="876428"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40" name="文字方塊 36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12</xdr:row>
      <xdr:rowOff>47625</xdr:rowOff>
    </xdr:from>
    <xdr:to>
      <xdr:col>7</xdr:col>
      <xdr:colOff>28575</xdr:colOff>
      <xdr:row>14</xdr:row>
      <xdr:rowOff>9525</xdr:rowOff>
    </xdr:to>
    <xdr:grpSp>
      <xdr:nvGrpSpPr>
        <xdr:cNvPr id="41" name="群組 378"/>
        <xdr:cNvGrpSpPr>
          <a:grpSpLocks/>
        </xdr:cNvGrpSpPr>
      </xdr:nvGrpSpPr>
      <xdr:grpSpPr>
        <a:xfrm>
          <a:off x="828675" y="3590925"/>
          <a:ext cx="2286000" cy="800100"/>
          <a:chOff x="777875" y="1936750"/>
          <a:chExt cx="2168525" cy="793748"/>
        </a:xfrm>
        <a:solidFill>
          <a:srgbClr val="FFFFFF"/>
        </a:solidFill>
      </xdr:grpSpPr>
      <xdr:grpSp>
        <xdr:nvGrpSpPr>
          <xdr:cNvPr id="42" name="群組 379"/>
          <xdr:cNvGrpSpPr>
            <a:grpSpLocks/>
          </xdr:cNvGrpSpPr>
        </xdr:nvGrpSpPr>
        <xdr:grpSpPr>
          <a:xfrm>
            <a:off x="777875" y="2006600"/>
            <a:ext cx="453764" cy="628648"/>
            <a:chOff x="3349625" y="2127250"/>
            <a:chExt cx="454025" cy="628650"/>
          </a:xfrm>
          <a:solidFill>
            <a:srgbClr val="FFFFFF"/>
          </a:solidFill>
        </xdr:grpSpPr>
        <xdr:sp macro="[0]!工作表7.UpdateCheckboxGroupC1">
          <xdr:nvSpPr>
            <xdr:cNvPr id="46" name="文字方塊 39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macro="[0]!工作表7.UpdateCheckboxGroupC1">
          <xdr:nvSpPr>
            <xdr:cNvPr id="47" name="文字方塊 39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macro="[0]!工作表7.UpdateCheckboxGroupC1">
          <xdr:nvSpPr>
            <xdr:cNvPr id="48" name="文字方塊 39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49" name="群組 380"/>
          <xdr:cNvGrpSpPr>
            <a:grpSpLocks/>
          </xdr:cNvGrpSpPr>
        </xdr:nvGrpSpPr>
        <xdr:grpSpPr>
          <a:xfrm>
            <a:off x="1187184" y="1936750"/>
            <a:ext cx="1759216" cy="501649"/>
            <a:chOff x="1187450" y="1936750"/>
            <a:chExt cx="1758950" cy="501650"/>
          </a:xfrm>
          <a:solidFill>
            <a:srgbClr val="FFFFFF"/>
          </a:solidFill>
        </xdr:grpSpPr>
        <xdr:sp macro="[0]!工作表7.UpdateCheckboxGroupC1">
          <xdr:nvSpPr>
            <xdr:cNvPr id="53" name="文字方塊 38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macro="[0]!工作表7.UpdateCheckboxGroupC1">
          <xdr:nvSpPr>
            <xdr:cNvPr id="54" name="文字方塊 39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macro="[0]!工作表7.UpdateCheckboxGroupC1">
          <xdr:nvSpPr>
            <xdr:cNvPr id="55" name="文字方塊 39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56" name="群組 381"/>
          <xdr:cNvGrpSpPr>
            <a:grpSpLocks/>
          </xdr:cNvGrpSpPr>
        </xdr:nvGrpSpPr>
        <xdr:grpSpPr>
          <a:xfrm>
            <a:off x="1187184" y="2465981"/>
            <a:ext cx="1650790" cy="264517"/>
            <a:chOff x="1187450" y="1939018"/>
            <a:chExt cx="1650524" cy="283482"/>
          </a:xfrm>
          <a:solidFill>
            <a:srgbClr val="FFFFFF"/>
          </a:solidFill>
        </xdr:grpSpPr>
        <xdr:sp>
          <xdr:nvSpPr>
            <xdr:cNvPr id="59" name="文字方塊 384"/>
            <xdr:cNvSpPr txBox="1">
              <a:spLocks noChangeArrowheads="1"/>
            </xdr:cNvSpPr>
          </xdr:nvSpPr>
          <xdr:spPr>
            <a:xfrm>
              <a:off x="1328982" y="1939018"/>
              <a:ext cx="894584"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macro="[0]!工作表7.UpdateCheckboxGroupC1">
          <xdr:nvSpPr>
            <xdr:cNvPr id="60" name="文字方塊 38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14</xdr:row>
      <xdr:rowOff>47625</xdr:rowOff>
    </xdr:from>
    <xdr:to>
      <xdr:col>7</xdr:col>
      <xdr:colOff>28575</xdr:colOff>
      <xdr:row>16</xdr:row>
      <xdr:rowOff>9525</xdr:rowOff>
    </xdr:to>
    <xdr:grpSp>
      <xdr:nvGrpSpPr>
        <xdr:cNvPr id="61" name="群組 418"/>
        <xdr:cNvGrpSpPr>
          <a:grpSpLocks/>
        </xdr:cNvGrpSpPr>
      </xdr:nvGrpSpPr>
      <xdr:grpSpPr>
        <a:xfrm>
          <a:off x="828675" y="4429125"/>
          <a:ext cx="2286000" cy="800100"/>
          <a:chOff x="777875" y="1936750"/>
          <a:chExt cx="2168525" cy="793748"/>
        </a:xfrm>
        <a:solidFill>
          <a:srgbClr val="FFFFFF"/>
        </a:solidFill>
      </xdr:grpSpPr>
      <xdr:grpSp>
        <xdr:nvGrpSpPr>
          <xdr:cNvPr id="62" name="群組 419"/>
          <xdr:cNvGrpSpPr>
            <a:grpSpLocks/>
          </xdr:cNvGrpSpPr>
        </xdr:nvGrpSpPr>
        <xdr:grpSpPr>
          <a:xfrm>
            <a:off x="777875" y="2006600"/>
            <a:ext cx="453764" cy="628648"/>
            <a:chOff x="3349625" y="2127250"/>
            <a:chExt cx="454025" cy="628650"/>
          </a:xfrm>
          <a:solidFill>
            <a:srgbClr val="FFFFFF"/>
          </a:solidFill>
        </xdr:grpSpPr>
        <xdr:sp>
          <xdr:nvSpPr>
            <xdr:cNvPr id="66" name="文字方塊 43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67" name="文字方塊 43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68" name="文字方塊 43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69" name="群組 420"/>
          <xdr:cNvGrpSpPr>
            <a:grpSpLocks/>
          </xdr:cNvGrpSpPr>
        </xdr:nvGrpSpPr>
        <xdr:grpSpPr>
          <a:xfrm>
            <a:off x="1187184" y="1936750"/>
            <a:ext cx="1759216" cy="501649"/>
            <a:chOff x="1187450" y="1936750"/>
            <a:chExt cx="1758950" cy="501650"/>
          </a:xfrm>
          <a:solidFill>
            <a:srgbClr val="FFFFFF"/>
          </a:solidFill>
        </xdr:grpSpPr>
        <xdr:sp>
          <xdr:nvSpPr>
            <xdr:cNvPr id="73" name="文字方塊 42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74" name="文字方塊 43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75" name="文字方塊 43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76" name="群組 421"/>
          <xdr:cNvGrpSpPr>
            <a:grpSpLocks/>
          </xdr:cNvGrpSpPr>
        </xdr:nvGrpSpPr>
        <xdr:grpSpPr>
          <a:xfrm>
            <a:off x="1187184" y="2465981"/>
            <a:ext cx="1650790" cy="264517"/>
            <a:chOff x="1187450" y="1939018"/>
            <a:chExt cx="1650524" cy="283482"/>
          </a:xfrm>
          <a:solidFill>
            <a:srgbClr val="FFFFFF"/>
          </a:solidFill>
        </xdr:grpSpPr>
        <xdr:sp>
          <xdr:nvSpPr>
            <xdr:cNvPr id="79" name="文字方塊 424"/>
            <xdr:cNvSpPr txBox="1">
              <a:spLocks noChangeArrowheads="1"/>
            </xdr:cNvSpPr>
          </xdr:nvSpPr>
          <xdr:spPr>
            <a:xfrm>
              <a:off x="1328982" y="1939018"/>
              <a:ext cx="894584"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80" name="文字方塊 42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16</xdr:row>
      <xdr:rowOff>47625</xdr:rowOff>
    </xdr:from>
    <xdr:to>
      <xdr:col>7</xdr:col>
      <xdr:colOff>28575</xdr:colOff>
      <xdr:row>18</xdr:row>
      <xdr:rowOff>9525</xdr:rowOff>
    </xdr:to>
    <xdr:grpSp>
      <xdr:nvGrpSpPr>
        <xdr:cNvPr id="81" name="群組 438"/>
        <xdr:cNvGrpSpPr>
          <a:grpSpLocks/>
        </xdr:cNvGrpSpPr>
      </xdr:nvGrpSpPr>
      <xdr:grpSpPr>
        <a:xfrm>
          <a:off x="828675" y="5267325"/>
          <a:ext cx="2286000" cy="800100"/>
          <a:chOff x="777875" y="1936750"/>
          <a:chExt cx="2168525" cy="793748"/>
        </a:xfrm>
        <a:solidFill>
          <a:srgbClr val="FFFFFF"/>
        </a:solidFill>
      </xdr:grpSpPr>
      <xdr:grpSp>
        <xdr:nvGrpSpPr>
          <xdr:cNvPr id="82" name="群組 439"/>
          <xdr:cNvGrpSpPr>
            <a:grpSpLocks/>
          </xdr:cNvGrpSpPr>
        </xdr:nvGrpSpPr>
        <xdr:grpSpPr>
          <a:xfrm>
            <a:off x="777875" y="2006600"/>
            <a:ext cx="453764" cy="628648"/>
            <a:chOff x="3349625" y="2127250"/>
            <a:chExt cx="454025" cy="628650"/>
          </a:xfrm>
          <a:solidFill>
            <a:srgbClr val="FFFFFF"/>
          </a:solidFill>
        </xdr:grpSpPr>
        <xdr:sp>
          <xdr:nvSpPr>
            <xdr:cNvPr id="86" name="文字方塊 45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87" name="文字方塊 45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88" name="文字方塊 45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89" name="群組 440"/>
          <xdr:cNvGrpSpPr>
            <a:grpSpLocks/>
          </xdr:cNvGrpSpPr>
        </xdr:nvGrpSpPr>
        <xdr:grpSpPr>
          <a:xfrm>
            <a:off x="1187184" y="1936750"/>
            <a:ext cx="1759216" cy="501649"/>
            <a:chOff x="1187450" y="1936750"/>
            <a:chExt cx="1758950" cy="501650"/>
          </a:xfrm>
          <a:solidFill>
            <a:srgbClr val="FFFFFF"/>
          </a:solidFill>
        </xdr:grpSpPr>
        <xdr:sp>
          <xdr:nvSpPr>
            <xdr:cNvPr id="93" name="文字方塊 44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94" name="文字方塊 45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95" name="文字方塊 45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96" name="群組 441"/>
          <xdr:cNvGrpSpPr>
            <a:grpSpLocks/>
          </xdr:cNvGrpSpPr>
        </xdr:nvGrpSpPr>
        <xdr:grpSpPr>
          <a:xfrm>
            <a:off x="1187184" y="2465981"/>
            <a:ext cx="1650790" cy="264517"/>
            <a:chOff x="1187450" y="1939018"/>
            <a:chExt cx="1650524" cy="283482"/>
          </a:xfrm>
          <a:solidFill>
            <a:srgbClr val="FFFFFF"/>
          </a:solidFill>
        </xdr:grpSpPr>
        <xdr:sp>
          <xdr:nvSpPr>
            <xdr:cNvPr id="99" name="文字方塊 444"/>
            <xdr:cNvSpPr txBox="1">
              <a:spLocks noChangeArrowheads="1"/>
            </xdr:cNvSpPr>
          </xdr:nvSpPr>
          <xdr:spPr>
            <a:xfrm>
              <a:off x="1328982" y="1939018"/>
              <a:ext cx="894584"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100" name="文字方塊 44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18</xdr:row>
      <xdr:rowOff>47625</xdr:rowOff>
    </xdr:from>
    <xdr:to>
      <xdr:col>7</xdr:col>
      <xdr:colOff>28575</xdr:colOff>
      <xdr:row>20</xdr:row>
      <xdr:rowOff>9525</xdr:rowOff>
    </xdr:to>
    <xdr:grpSp>
      <xdr:nvGrpSpPr>
        <xdr:cNvPr id="101" name="群組 458"/>
        <xdr:cNvGrpSpPr>
          <a:grpSpLocks/>
        </xdr:cNvGrpSpPr>
      </xdr:nvGrpSpPr>
      <xdr:grpSpPr>
        <a:xfrm>
          <a:off x="828675" y="6105525"/>
          <a:ext cx="2286000" cy="800100"/>
          <a:chOff x="777875" y="1936750"/>
          <a:chExt cx="2168525" cy="793748"/>
        </a:xfrm>
        <a:solidFill>
          <a:srgbClr val="FFFFFF"/>
        </a:solidFill>
      </xdr:grpSpPr>
      <xdr:grpSp>
        <xdr:nvGrpSpPr>
          <xdr:cNvPr id="102" name="群組 459"/>
          <xdr:cNvGrpSpPr>
            <a:grpSpLocks/>
          </xdr:cNvGrpSpPr>
        </xdr:nvGrpSpPr>
        <xdr:grpSpPr>
          <a:xfrm>
            <a:off x="777875" y="2006600"/>
            <a:ext cx="453764" cy="628648"/>
            <a:chOff x="3349625" y="2127250"/>
            <a:chExt cx="454025" cy="628650"/>
          </a:xfrm>
          <a:solidFill>
            <a:srgbClr val="FFFFFF"/>
          </a:solidFill>
        </xdr:grpSpPr>
        <xdr:sp>
          <xdr:nvSpPr>
            <xdr:cNvPr id="106" name="文字方塊 47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107" name="文字方塊 47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108" name="文字方塊 47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109" name="群組 460"/>
          <xdr:cNvGrpSpPr>
            <a:grpSpLocks/>
          </xdr:cNvGrpSpPr>
        </xdr:nvGrpSpPr>
        <xdr:grpSpPr>
          <a:xfrm>
            <a:off x="1187184" y="1936750"/>
            <a:ext cx="1759216" cy="501649"/>
            <a:chOff x="1187450" y="1936750"/>
            <a:chExt cx="1758950" cy="501650"/>
          </a:xfrm>
          <a:solidFill>
            <a:srgbClr val="FFFFFF"/>
          </a:solidFill>
        </xdr:grpSpPr>
        <xdr:sp>
          <xdr:nvSpPr>
            <xdr:cNvPr id="113" name="文字方塊 46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114" name="文字方塊 47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115" name="文字方塊 47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116" name="群組 461"/>
          <xdr:cNvGrpSpPr>
            <a:grpSpLocks/>
          </xdr:cNvGrpSpPr>
        </xdr:nvGrpSpPr>
        <xdr:grpSpPr>
          <a:xfrm>
            <a:off x="1187184" y="2465981"/>
            <a:ext cx="1650790" cy="264517"/>
            <a:chOff x="1187450" y="1939018"/>
            <a:chExt cx="1650524" cy="283482"/>
          </a:xfrm>
          <a:solidFill>
            <a:srgbClr val="FFFFFF"/>
          </a:solidFill>
        </xdr:grpSpPr>
        <xdr:sp>
          <xdr:nvSpPr>
            <xdr:cNvPr id="119" name="文字方塊 464"/>
            <xdr:cNvSpPr txBox="1">
              <a:spLocks noChangeArrowheads="1"/>
            </xdr:cNvSpPr>
          </xdr:nvSpPr>
          <xdr:spPr>
            <a:xfrm>
              <a:off x="1328982" y="1939018"/>
              <a:ext cx="885506"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120" name="文字方塊 46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20</xdr:row>
      <xdr:rowOff>47625</xdr:rowOff>
    </xdr:from>
    <xdr:to>
      <xdr:col>7</xdr:col>
      <xdr:colOff>28575</xdr:colOff>
      <xdr:row>22</xdr:row>
      <xdr:rowOff>9525</xdr:rowOff>
    </xdr:to>
    <xdr:grpSp>
      <xdr:nvGrpSpPr>
        <xdr:cNvPr id="121" name="群組 478"/>
        <xdr:cNvGrpSpPr>
          <a:grpSpLocks/>
        </xdr:cNvGrpSpPr>
      </xdr:nvGrpSpPr>
      <xdr:grpSpPr>
        <a:xfrm>
          <a:off x="828675" y="6943725"/>
          <a:ext cx="2286000" cy="800100"/>
          <a:chOff x="777875" y="1936750"/>
          <a:chExt cx="2168525" cy="793748"/>
        </a:xfrm>
        <a:solidFill>
          <a:srgbClr val="FFFFFF"/>
        </a:solidFill>
      </xdr:grpSpPr>
      <xdr:grpSp>
        <xdr:nvGrpSpPr>
          <xdr:cNvPr id="122" name="群組 479"/>
          <xdr:cNvGrpSpPr>
            <a:grpSpLocks/>
          </xdr:cNvGrpSpPr>
        </xdr:nvGrpSpPr>
        <xdr:grpSpPr>
          <a:xfrm>
            <a:off x="777875" y="2006600"/>
            <a:ext cx="453764" cy="628648"/>
            <a:chOff x="3349625" y="2127250"/>
            <a:chExt cx="454025" cy="628650"/>
          </a:xfrm>
          <a:solidFill>
            <a:srgbClr val="FFFFFF"/>
          </a:solidFill>
        </xdr:grpSpPr>
        <xdr:sp>
          <xdr:nvSpPr>
            <xdr:cNvPr id="126" name="文字方塊 49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127" name="文字方塊 49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128" name="文字方塊 49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129" name="群組 480"/>
          <xdr:cNvGrpSpPr>
            <a:grpSpLocks/>
          </xdr:cNvGrpSpPr>
        </xdr:nvGrpSpPr>
        <xdr:grpSpPr>
          <a:xfrm>
            <a:off x="1187184" y="1936750"/>
            <a:ext cx="1759216" cy="501649"/>
            <a:chOff x="1187450" y="1936750"/>
            <a:chExt cx="1758950" cy="501650"/>
          </a:xfrm>
          <a:solidFill>
            <a:srgbClr val="FFFFFF"/>
          </a:solidFill>
        </xdr:grpSpPr>
        <xdr:sp>
          <xdr:nvSpPr>
            <xdr:cNvPr id="133" name="文字方塊 48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134" name="文字方塊 49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135" name="文字方塊 49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136" name="群組 481"/>
          <xdr:cNvGrpSpPr>
            <a:grpSpLocks/>
          </xdr:cNvGrpSpPr>
        </xdr:nvGrpSpPr>
        <xdr:grpSpPr>
          <a:xfrm>
            <a:off x="1187184" y="2465981"/>
            <a:ext cx="1650790" cy="264517"/>
            <a:chOff x="1187450" y="1939018"/>
            <a:chExt cx="1650524" cy="283482"/>
          </a:xfrm>
          <a:solidFill>
            <a:srgbClr val="FFFFFF"/>
          </a:solidFill>
        </xdr:grpSpPr>
        <xdr:sp>
          <xdr:nvSpPr>
            <xdr:cNvPr id="139" name="文字方塊 484"/>
            <xdr:cNvSpPr txBox="1">
              <a:spLocks noChangeArrowheads="1"/>
            </xdr:cNvSpPr>
          </xdr:nvSpPr>
          <xdr:spPr>
            <a:xfrm>
              <a:off x="1328982" y="1939018"/>
              <a:ext cx="894584"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140" name="文字方塊 48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22</xdr:row>
      <xdr:rowOff>47625</xdr:rowOff>
    </xdr:from>
    <xdr:to>
      <xdr:col>7</xdr:col>
      <xdr:colOff>28575</xdr:colOff>
      <xdr:row>24</xdr:row>
      <xdr:rowOff>9525</xdr:rowOff>
    </xdr:to>
    <xdr:grpSp>
      <xdr:nvGrpSpPr>
        <xdr:cNvPr id="141" name="群組 498"/>
        <xdr:cNvGrpSpPr>
          <a:grpSpLocks/>
        </xdr:cNvGrpSpPr>
      </xdr:nvGrpSpPr>
      <xdr:grpSpPr>
        <a:xfrm>
          <a:off x="828675" y="7781925"/>
          <a:ext cx="2286000" cy="800100"/>
          <a:chOff x="777875" y="1936750"/>
          <a:chExt cx="2168525" cy="793748"/>
        </a:xfrm>
        <a:solidFill>
          <a:srgbClr val="FFFFFF"/>
        </a:solidFill>
      </xdr:grpSpPr>
      <xdr:grpSp>
        <xdr:nvGrpSpPr>
          <xdr:cNvPr id="142" name="群組 499"/>
          <xdr:cNvGrpSpPr>
            <a:grpSpLocks/>
          </xdr:cNvGrpSpPr>
        </xdr:nvGrpSpPr>
        <xdr:grpSpPr>
          <a:xfrm>
            <a:off x="777875" y="2006600"/>
            <a:ext cx="453764" cy="628648"/>
            <a:chOff x="3349625" y="2127250"/>
            <a:chExt cx="454025" cy="628650"/>
          </a:xfrm>
          <a:solidFill>
            <a:srgbClr val="FFFFFF"/>
          </a:solidFill>
        </xdr:grpSpPr>
        <xdr:sp>
          <xdr:nvSpPr>
            <xdr:cNvPr id="146" name="文字方塊 51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147" name="文字方塊 51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148" name="文字方塊 51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149" name="群組 500"/>
          <xdr:cNvGrpSpPr>
            <a:grpSpLocks/>
          </xdr:cNvGrpSpPr>
        </xdr:nvGrpSpPr>
        <xdr:grpSpPr>
          <a:xfrm>
            <a:off x="1187184" y="1936750"/>
            <a:ext cx="1759216" cy="501649"/>
            <a:chOff x="1187450" y="1936750"/>
            <a:chExt cx="1758950" cy="501650"/>
          </a:xfrm>
          <a:solidFill>
            <a:srgbClr val="FFFFFF"/>
          </a:solidFill>
        </xdr:grpSpPr>
        <xdr:sp>
          <xdr:nvSpPr>
            <xdr:cNvPr id="153" name="文字方塊 50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154" name="文字方塊 51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155" name="文字方塊 51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156" name="群組 501"/>
          <xdr:cNvGrpSpPr>
            <a:grpSpLocks/>
          </xdr:cNvGrpSpPr>
        </xdr:nvGrpSpPr>
        <xdr:grpSpPr>
          <a:xfrm>
            <a:off x="1187184" y="2465981"/>
            <a:ext cx="1650790" cy="264517"/>
            <a:chOff x="1187450" y="1939018"/>
            <a:chExt cx="1650524" cy="283482"/>
          </a:xfrm>
          <a:solidFill>
            <a:srgbClr val="FFFFFF"/>
          </a:solidFill>
        </xdr:grpSpPr>
        <xdr:sp>
          <xdr:nvSpPr>
            <xdr:cNvPr id="159" name="文字方塊 504"/>
            <xdr:cNvSpPr txBox="1">
              <a:spLocks noChangeArrowheads="1"/>
            </xdr:cNvSpPr>
          </xdr:nvSpPr>
          <xdr:spPr>
            <a:xfrm>
              <a:off x="1328982" y="1939018"/>
              <a:ext cx="885506"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160" name="文字方塊 50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24</xdr:row>
      <xdr:rowOff>47625</xdr:rowOff>
    </xdr:from>
    <xdr:to>
      <xdr:col>7</xdr:col>
      <xdr:colOff>28575</xdr:colOff>
      <xdr:row>26</xdr:row>
      <xdr:rowOff>9525</xdr:rowOff>
    </xdr:to>
    <xdr:grpSp>
      <xdr:nvGrpSpPr>
        <xdr:cNvPr id="161" name="群組 518"/>
        <xdr:cNvGrpSpPr>
          <a:grpSpLocks/>
        </xdr:cNvGrpSpPr>
      </xdr:nvGrpSpPr>
      <xdr:grpSpPr>
        <a:xfrm>
          <a:off x="828675" y="8620125"/>
          <a:ext cx="2286000" cy="800100"/>
          <a:chOff x="777875" y="1936750"/>
          <a:chExt cx="2168525" cy="793748"/>
        </a:xfrm>
        <a:solidFill>
          <a:srgbClr val="FFFFFF"/>
        </a:solidFill>
      </xdr:grpSpPr>
      <xdr:grpSp>
        <xdr:nvGrpSpPr>
          <xdr:cNvPr id="162" name="群組 519"/>
          <xdr:cNvGrpSpPr>
            <a:grpSpLocks/>
          </xdr:cNvGrpSpPr>
        </xdr:nvGrpSpPr>
        <xdr:grpSpPr>
          <a:xfrm>
            <a:off x="777875" y="2006600"/>
            <a:ext cx="453764" cy="628648"/>
            <a:chOff x="3349625" y="2127250"/>
            <a:chExt cx="454025" cy="628650"/>
          </a:xfrm>
          <a:solidFill>
            <a:srgbClr val="FFFFFF"/>
          </a:solidFill>
        </xdr:grpSpPr>
        <xdr:sp>
          <xdr:nvSpPr>
            <xdr:cNvPr id="166" name="文字方塊 53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167" name="文字方塊 53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168" name="文字方塊 53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169" name="群組 520"/>
          <xdr:cNvGrpSpPr>
            <a:grpSpLocks/>
          </xdr:cNvGrpSpPr>
        </xdr:nvGrpSpPr>
        <xdr:grpSpPr>
          <a:xfrm>
            <a:off x="1187184" y="1936750"/>
            <a:ext cx="1759216" cy="501649"/>
            <a:chOff x="1187450" y="1936750"/>
            <a:chExt cx="1758950" cy="501650"/>
          </a:xfrm>
          <a:solidFill>
            <a:srgbClr val="FFFFFF"/>
          </a:solidFill>
        </xdr:grpSpPr>
        <xdr:sp>
          <xdr:nvSpPr>
            <xdr:cNvPr id="173" name="文字方塊 52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174" name="文字方塊 53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175" name="文字方塊 53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176" name="群組 521"/>
          <xdr:cNvGrpSpPr>
            <a:grpSpLocks/>
          </xdr:cNvGrpSpPr>
        </xdr:nvGrpSpPr>
        <xdr:grpSpPr>
          <a:xfrm>
            <a:off x="1187184" y="2465981"/>
            <a:ext cx="1650790" cy="264517"/>
            <a:chOff x="1187450" y="1939018"/>
            <a:chExt cx="1650524" cy="283482"/>
          </a:xfrm>
          <a:solidFill>
            <a:srgbClr val="FFFFFF"/>
          </a:solidFill>
        </xdr:grpSpPr>
        <xdr:sp>
          <xdr:nvSpPr>
            <xdr:cNvPr id="179" name="文字方塊 524"/>
            <xdr:cNvSpPr txBox="1">
              <a:spLocks noChangeArrowheads="1"/>
            </xdr:cNvSpPr>
          </xdr:nvSpPr>
          <xdr:spPr>
            <a:xfrm>
              <a:off x="1328982" y="1939018"/>
              <a:ext cx="894584"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180" name="文字方塊 52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26</xdr:row>
      <xdr:rowOff>47625</xdr:rowOff>
    </xdr:from>
    <xdr:to>
      <xdr:col>7</xdr:col>
      <xdr:colOff>28575</xdr:colOff>
      <xdr:row>28</xdr:row>
      <xdr:rowOff>9525</xdr:rowOff>
    </xdr:to>
    <xdr:grpSp>
      <xdr:nvGrpSpPr>
        <xdr:cNvPr id="181" name="群組 538"/>
        <xdr:cNvGrpSpPr>
          <a:grpSpLocks/>
        </xdr:cNvGrpSpPr>
      </xdr:nvGrpSpPr>
      <xdr:grpSpPr>
        <a:xfrm>
          <a:off x="828675" y="9458325"/>
          <a:ext cx="2286000" cy="800100"/>
          <a:chOff x="777875" y="1936750"/>
          <a:chExt cx="2168525" cy="793748"/>
        </a:xfrm>
        <a:solidFill>
          <a:srgbClr val="FFFFFF"/>
        </a:solidFill>
      </xdr:grpSpPr>
      <xdr:grpSp>
        <xdr:nvGrpSpPr>
          <xdr:cNvPr id="182" name="群組 539"/>
          <xdr:cNvGrpSpPr>
            <a:grpSpLocks/>
          </xdr:cNvGrpSpPr>
        </xdr:nvGrpSpPr>
        <xdr:grpSpPr>
          <a:xfrm>
            <a:off x="777875" y="2006600"/>
            <a:ext cx="453764" cy="628648"/>
            <a:chOff x="3349625" y="2127250"/>
            <a:chExt cx="454025" cy="628650"/>
          </a:xfrm>
          <a:solidFill>
            <a:srgbClr val="FFFFFF"/>
          </a:solidFill>
        </xdr:grpSpPr>
        <xdr:sp>
          <xdr:nvSpPr>
            <xdr:cNvPr id="186" name="文字方塊 55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187" name="文字方塊 55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188" name="文字方塊 55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189" name="群組 540"/>
          <xdr:cNvGrpSpPr>
            <a:grpSpLocks/>
          </xdr:cNvGrpSpPr>
        </xdr:nvGrpSpPr>
        <xdr:grpSpPr>
          <a:xfrm>
            <a:off x="1187184" y="1936750"/>
            <a:ext cx="1759216" cy="501649"/>
            <a:chOff x="1187450" y="1936750"/>
            <a:chExt cx="1758950" cy="501650"/>
          </a:xfrm>
          <a:solidFill>
            <a:srgbClr val="FFFFFF"/>
          </a:solidFill>
        </xdr:grpSpPr>
        <xdr:sp>
          <xdr:nvSpPr>
            <xdr:cNvPr id="193" name="文字方塊 54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194" name="文字方塊 55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195" name="文字方塊 55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196" name="群組 541"/>
          <xdr:cNvGrpSpPr>
            <a:grpSpLocks/>
          </xdr:cNvGrpSpPr>
        </xdr:nvGrpSpPr>
        <xdr:grpSpPr>
          <a:xfrm>
            <a:off x="1187184" y="2465981"/>
            <a:ext cx="1650790" cy="264517"/>
            <a:chOff x="1187450" y="1939018"/>
            <a:chExt cx="1650524" cy="283482"/>
          </a:xfrm>
          <a:solidFill>
            <a:srgbClr val="FFFFFF"/>
          </a:solidFill>
        </xdr:grpSpPr>
        <xdr:sp>
          <xdr:nvSpPr>
            <xdr:cNvPr id="199" name="文字方塊 544"/>
            <xdr:cNvSpPr txBox="1">
              <a:spLocks noChangeArrowheads="1"/>
            </xdr:cNvSpPr>
          </xdr:nvSpPr>
          <xdr:spPr>
            <a:xfrm>
              <a:off x="1328982" y="1939018"/>
              <a:ext cx="885506"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200" name="文字方塊 54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28</xdr:row>
      <xdr:rowOff>47625</xdr:rowOff>
    </xdr:from>
    <xdr:to>
      <xdr:col>7</xdr:col>
      <xdr:colOff>28575</xdr:colOff>
      <xdr:row>30</xdr:row>
      <xdr:rowOff>9525</xdr:rowOff>
    </xdr:to>
    <xdr:grpSp>
      <xdr:nvGrpSpPr>
        <xdr:cNvPr id="201" name="群組 558"/>
        <xdr:cNvGrpSpPr>
          <a:grpSpLocks/>
        </xdr:cNvGrpSpPr>
      </xdr:nvGrpSpPr>
      <xdr:grpSpPr>
        <a:xfrm>
          <a:off x="828675" y="10296525"/>
          <a:ext cx="2286000" cy="800100"/>
          <a:chOff x="777875" y="1936750"/>
          <a:chExt cx="2168525" cy="793748"/>
        </a:xfrm>
        <a:solidFill>
          <a:srgbClr val="FFFFFF"/>
        </a:solidFill>
      </xdr:grpSpPr>
      <xdr:grpSp>
        <xdr:nvGrpSpPr>
          <xdr:cNvPr id="202" name="群組 559"/>
          <xdr:cNvGrpSpPr>
            <a:grpSpLocks/>
          </xdr:cNvGrpSpPr>
        </xdr:nvGrpSpPr>
        <xdr:grpSpPr>
          <a:xfrm>
            <a:off x="777875" y="2006600"/>
            <a:ext cx="453764" cy="628648"/>
            <a:chOff x="3349625" y="2127250"/>
            <a:chExt cx="454025" cy="628650"/>
          </a:xfrm>
          <a:solidFill>
            <a:srgbClr val="FFFFFF"/>
          </a:solidFill>
        </xdr:grpSpPr>
        <xdr:sp>
          <xdr:nvSpPr>
            <xdr:cNvPr id="206" name="文字方塊 57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207" name="文字方塊 57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208" name="文字方塊 57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209" name="群組 560"/>
          <xdr:cNvGrpSpPr>
            <a:grpSpLocks/>
          </xdr:cNvGrpSpPr>
        </xdr:nvGrpSpPr>
        <xdr:grpSpPr>
          <a:xfrm>
            <a:off x="1187184" y="1936750"/>
            <a:ext cx="1759216" cy="501649"/>
            <a:chOff x="1187450" y="1936750"/>
            <a:chExt cx="1758950" cy="501650"/>
          </a:xfrm>
          <a:solidFill>
            <a:srgbClr val="FFFFFF"/>
          </a:solidFill>
        </xdr:grpSpPr>
        <xdr:sp>
          <xdr:nvSpPr>
            <xdr:cNvPr id="213" name="文字方塊 56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214" name="文字方塊 57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215" name="文字方塊 57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216" name="群組 561"/>
          <xdr:cNvGrpSpPr>
            <a:grpSpLocks/>
          </xdr:cNvGrpSpPr>
        </xdr:nvGrpSpPr>
        <xdr:grpSpPr>
          <a:xfrm>
            <a:off x="1187184" y="2465981"/>
            <a:ext cx="1650790" cy="264517"/>
            <a:chOff x="1187450" y="1939018"/>
            <a:chExt cx="1650524" cy="283482"/>
          </a:xfrm>
          <a:solidFill>
            <a:srgbClr val="FFFFFF"/>
          </a:solidFill>
        </xdr:grpSpPr>
        <xdr:sp>
          <xdr:nvSpPr>
            <xdr:cNvPr id="219" name="文字方塊 564"/>
            <xdr:cNvSpPr txBox="1">
              <a:spLocks noChangeArrowheads="1"/>
            </xdr:cNvSpPr>
          </xdr:nvSpPr>
          <xdr:spPr>
            <a:xfrm>
              <a:off x="1328982" y="1939018"/>
              <a:ext cx="894584"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220" name="文字方塊 56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xdr:col>
      <xdr:colOff>47625</xdr:colOff>
      <xdr:row>30</xdr:row>
      <xdr:rowOff>47625</xdr:rowOff>
    </xdr:from>
    <xdr:to>
      <xdr:col>7</xdr:col>
      <xdr:colOff>28575</xdr:colOff>
      <xdr:row>32</xdr:row>
      <xdr:rowOff>9525</xdr:rowOff>
    </xdr:to>
    <xdr:grpSp>
      <xdr:nvGrpSpPr>
        <xdr:cNvPr id="221" name="群組 578"/>
        <xdr:cNvGrpSpPr>
          <a:grpSpLocks/>
        </xdr:cNvGrpSpPr>
      </xdr:nvGrpSpPr>
      <xdr:grpSpPr>
        <a:xfrm>
          <a:off x="828675" y="11134725"/>
          <a:ext cx="2286000" cy="800100"/>
          <a:chOff x="777875" y="1936750"/>
          <a:chExt cx="2168525" cy="793748"/>
        </a:xfrm>
        <a:solidFill>
          <a:srgbClr val="FFFFFF"/>
        </a:solidFill>
      </xdr:grpSpPr>
      <xdr:grpSp>
        <xdr:nvGrpSpPr>
          <xdr:cNvPr id="222" name="群組 579"/>
          <xdr:cNvGrpSpPr>
            <a:grpSpLocks/>
          </xdr:cNvGrpSpPr>
        </xdr:nvGrpSpPr>
        <xdr:grpSpPr>
          <a:xfrm>
            <a:off x="777875" y="2006600"/>
            <a:ext cx="453764" cy="628648"/>
            <a:chOff x="3349625" y="2127250"/>
            <a:chExt cx="454025" cy="628650"/>
          </a:xfrm>
          <a:solidFill>
            <a:srgbClr val="FFFFFF"/>
          </a:solidFill>
        </xdr:grpSpPr>
        <xdr:sp>
          <xdr:nvSpPr>
            <xdr:cNvPr id="226" name="文字方塊 595"/>
            <xdr:cNvSpPr txBox="1">
              <a:spLocks noChangeArrowheads="1"/>
            </xdr:cNvSpPr>
          </xdr:nvSpPr>
          <xdr:spPr>
            <a:xfrm>
              <a:off x="3494232" y="2142495"/>
              <a:ext cx="198749"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a:t>
              </a:r>
            </a:p>
          </xdr:txBody>
        </xdr:sp>
        <xdr:sp>
          <xdr:nvSpPr>
            <xdr:cNvPr id="227" name="文字方塊 596"/>
            <xdr:cNvSpPr txBox="1">
              <a:spLocks noChangeArrowheads="1"/>
            </xdr:cNvSpPr>
          </xdr:nvSpPr>
          <xdr:spPr>
            <a:xfrm>
              <a:off x="3494232" y="2359851"/>
              <a:ext cx="307261" cy="179480"/>
            </a:xfrm>
            <a:prstGeom prst="rect">
              <a:avLst/>
            </a:prstGeom>
            <a:noFill/>
            <a:ln w="9525" cmpd="sng">
              <a:noFill/>
            </a:ln>
          </xdr:spPr>
          <xdr:txBody>
            <a:bodyPr vertOverflow="clip" wrap="square" anchor="ctr"/>
            <a:p>
              <a:pPr algn="l">
                <a:defRPr/>
              </a:pPr>
              <a:r>
                <a:rPr lang="en-US" cap="none" sz="1200" b="0" i="0" u="none" baseline="0">
                  <a:solidFill>
                    <a:srgbClr val="000000"/>
                  </a:solidFill>
                </a:rPr>
                <a:t>II</a:t>
              </a:r>
            </a:p>
          </xdr:txBody>
        </xdr:sp>
        <xdr:sp>
          <xdr:nvSpPr>
            <xdr:cNvPr id="228" name="文字方塊 597"/>
            <xdr:cNvSpPr txBox="1">
              <a:spLocks noChangeArrowheads="1"/>
            </xdr:cNvSpPr>
          </xdr:nvSpPr>
          <xdr:spPr>
            <a:xfrm>
              <a:off x="3494232" y="2558190"/>
              <a:ext cx="307261" cy="189066"/>
            </a:xfrm>
            <a:prstGeom prst="rect">
              <a:avLst/>
            </a:prstGeom>
            <a:noFill/>
            <a:ln w="9525" cmpd="sng">
              <a:noFill/>
            </a:ln>
          </xdr:spPr>
          <xdr:txBody>
            <a:bodyPr vertOverflow="clip" wrap="square" anchor="ctr"/>
            <a:p>
              <a:pPr algn="l">
                <a:defRPr/>
              </a:pPr>
              <a:r>
                <a:rPr lang="en-US" cap="none" sz="1200" b="0" i="0" u="none" baseline="0">
                  <a:solidFill>
                    <a:srgbClr val="000000"/>
                  </a:solidFill>
                </a:rPr>
                <a:t>III</a:t>
              </a:r>
            </a:p>
          </xdr:txBody>
        </xdr:sp>
      </xdr:grpSp>
      <xdr:grpSp>
        <xdr:nvGrpSpPr>
          <xdr:cNvPr id="229" name="群組 580"/>
          <xdr:cNvGrpSpPr>
            <a:grpSpLocks/>
          </xdr:cNvGrpSpPr>
        </xdr:nvGrpSpPr>
        <xdr:grpSpPr>
          <a:xfrm>
            <a:off x="1187184" y="1936750"/>
            <a:ext cx="1759216" cy="501649"/>
            <a:chOff x="1187450" y="1936750"/>
            <a:chExt cx="1758950" cy="501650"/>
          </a:xfrm>
          <a:solidFill>
            <a:srgbClr val="FFFFFF"/>
          </a:solidFill>
        </xdr:grpSpPr>
        <xdr:sp>
          <xdr:nvSpPr>
            <xdr:cNvPr id="233" name="文字方塊 589"/>
            <xdr:cNvSpPr txBox="1">
              <a:spLocks noChangeArrowheads="1"/>
            </xdr:cNvSpPr>
          </xdr:nvSpPr>
          <xdr:spPr>
            <a:xfrm>
              <a:off x="1329045" y="1936750"/>
              <a:ext cx="641577" cy="283432"/>
            </a:xfrm>
            <a:prstGeom prst="rect">
              <a:avLst/>
            </a:prstGeom>
            <a:noFill/>
            <a:ln w="9525" cmpd="sng">
              <a:noFill/>
            </a:ln>
          </xdr:spPr>
          <xdr:txBody>
            <a:bodyPr vertOverflow="clip" wrap="square"/>
            <a:p>
              <a:pPr algn="l">
                <a:defRPr/>
              </a:pPr>
              <a:r>
                <a:rPr lang="en-US" cap="none" sz="1000" b="0" i="0" u="none" baseline="0">
                  <a:solidFill>
                    <a:srgbClr val="000000"/>
                  </a:solidFill>
                </a:rPr>
                <a:t>Lighting</a:t>
              </a:r>
            </a:p>
          </xdr:txBody>
        </xdr:sp>
        <xdr:sp>
          <xdr:nvSpPr>
            <xdr:cNvPr id="234" name="文字方塊 590"/>
            <xdr:cNvSpPr txBox="1">
              <a:spLocks noChangeArrowheads="1"/>
            </xdr:cNvSpPr>
          </xdr:nvSpPr>
          <xdr:spPr>
            <a:xfrm>
              <a:off x="1338280" y="2154090"/>
              <a:ext cx="1120451" cy="283432"/>
            </a:xfrm>
            <a:prstGeom prst="rect">
              <a:avLst/>
            </a:prstGeom>
            <a:noFill/>
            <a:ln w="9525" cmpd="sng">
              <a:noFill/>
            </a:ln>
          </xdr:spPr>
          <xdr:txBody>
            <a:bodyPr vertOverflow="clip" wrap="square"/>
            <a:p>
              <a:pPr algn="l">
                <a:defRPr/>
              </a:pPr>
              <a:r>
                <a:rPr lang="en-US" cap="none" sz="1000" b="0" i="0" u="none" baseline="0">
                  <a:solidFill>
                    <a:srgbClr val="000000"/>
                  </a:solidFill>
                </a:rPr>
                <a:t>Air-conditioning</a:t>
              </a:r>
            </a:p>
          </xdr:txBody>
        </xdr:sp>
        <xdr:sp>
          <xdr:nvSpPr>
            <xdr:cNvPr id="235" name="文字方塊 591"/>
            <xdr:cNvSpPr txBox="1">
              <a:spLocks noChangeArrowheads="1"/>
            </xdr:cNvSpPr>
          </xdr:nvSpPr>
          <xdr:spPr>
            <a:xfrm>
              <a:off x="2268765" y="1946156"/>
              <a:ext cx="677635" cy="283432"/>
            </a:xfrm>
            <a:prstGeom prst="rect">
              <a:avLst/>
            </a:prstGeom>
            <a:noFill/>
            <a:ln w="9525" cmpd="sng">
              <a:noFill/>
            </a:ln>
          </xdr:spPr>
          <xdr:txBody>
            <a:bodyPr vertOverflow="clip" wrap="square"/>
            <a:p>
              <a:pPr algn="l">
                <a:defRPr/>
              </a:pPr>
              <a:r>
                <a:rPr lang="en-US" cap="none" sz="1000" b="0" i="0" u="none" baseline="0">
                  <a:solidFill>
                    <a:srgbClr val="000000"/>
                  </a:solidFill>
                </a:rPr>
                <a:t>Electrical</a:t>
              </a:r>
            </a:p>
          </xdr:txBody>
        </xdr:sp>
      </xdr:grpSp>
      <xdr:grpSp>
        <xdr:nvGrpSpPr>
          <xdr:cNvPr id="236" name="群組 581"/>
          <xdr:cNvGrpSpPr>
            <a:grpSpLocks/>
          </xdr:cNvGrpSpPr>
        </xdr:nvGrpSpPr>
        <xdr:grpSpPr>
          <a:xfrm>
            <a:off x="1187184" y="2465981"/>
            <a:ext cx="1650790" cy="264517"/>
            <a:chOff x="1187450" y="1939018"/>
            <a:chExt cx="1650524" cy="283482"/>
          </a:xfrm>
          <a:solidFill>
            <a:srgbClr val="FFFFFF"/>
          </a:solidFill>
        </xdr:grpSpPr>
        <xdr:sp>
          <xdr:nvSpPr>
            <xdr:cNvPr id="239" name="文字方塊 584"/>
            <xdr:cNvSpPr txBox="1">
              <a:spLocks noChangeArrowheads="1"/>
            </xdr:cNvSpPr>
          </xdr:nvSpPr>
          <xdr:spPr>
            <a:xfrm>
              <a:off x="1328982" y="1939018"/>
              <a:ext cx="876428" cy="283482"/>
            </a:xfrm>
            <a:prstGeom prst="rect">
              <a:avLst/>
            </a:prstGeom>
            <a:noFill/>
            <a:ln w="9525" cmpd="sng">
              <a:noFill/>
            </a:ln>
          </xdr:spPr>
          <xdr:txBody>
            <a:bodyPr vertOverflow="clip" wrap="square"/>
            <a:p>
              <a:pPr algn="l">
                <a:defRPr/>
              </a:pPr>
              <a:r>
                <a:rPr lang="en-US" cap="none" sz="1000" b="0" i="0" u="none" baseline="0">
                  <a:solidFill>
                    <a:srgbClr val="000000"/>
                  </a:solidFill>
                </a:rPr>
                <a:t>Lift/Escalator</a:t>
              </a:r>
            </a:p>
          </xdr:txBody>
        </xdr:sp>
        <xdr:sp>
          <xdr:nvSpPr>
            <xdr:cNvPr id="240" name="文字方塊 585"/>
            <xdr:cNvSpPr txBox="1">
              <a:spLocks noChangeArrowheads="1"/>
            </xdr:cNvSpPr>
          </xdr:nvSpPr>
          <xdr:spPr>
            <a:xfrm>
              <a:off x="2268543" y="1939018"/>
              <a:ext cx="569431" cy="283482"/>
            </a:xfrm>
            <a:prstGeom prst="rect">
              <a:avLst/>
            </a:prstGeom>
            <a:noFill/>
            <a:ln w="9525" cmpd="sng">
              <a:noFill/>
            </a:ln>
          </xdr:spPr>
          <xdr:txBody>
            <a:bodyPr vertOverflow="clip" wrap="square"/>
            <a:p>
              <a:pPr algn="l">
                <a:defRPr/>
              </a:pPr>
              <a:r>
                <a:rPr lang="en-US" cap="none" sz="1000" b="0" i="0" u="none" baseline="0">
                  <a:solidFill>
                    <a:srgbClr val="000000"/>
                  </a:solidFill>
                </a:rPr>
                <a:t>Others</a:t>
              </a:r>
            </a:p>
          </xdr:txBody>
        </xdr:sp>
      </xdr:grpSp>
    </xdr:grpSp>
    <xdr:clientData/>
  </xdr:twoCellAnchor>
  <xdr:twoCellAnchor>
    <xdr:from>
      <xdr:col>10</xdr:col>
      <xdr:colOff>781050</xdr:colOff>
      <xdr:row>0</xdr:row>
      <xdr:rowOff>28575</xdr:rowOff>
    </xdr:from>
    <xdr:to>
      <xdr:col>11</xdr:col>
      <xdr:colOff>152400</xdr:colOff>
      <xdr:row>0</xdr:row>
      <xdr:rowOff>381000</xdr:rowOff>
    </xdr:to>
    <xdr:sp fLocksText="0">
      <xdr:nvSpPr>
        <xdr:cNvPr id="241" name="文字方塊 2"/>
        <xdr:cNvSpPr txBox="1">
          <a:spLocks noChangeArrowheads="1"/>
        </xdr:cNvSpPr>
      </xdr:nvSpPr>
      <xdr:spPr>
        <a:xfrm>
          <a:off x="7667625" y="28575"/>
          <a:ext cx="638175" cy="352425"/>
        </a:xfrm>
        <a:prstGeom prst="rect">
          <a:avLst/>
        </a:prstGeom>
        <a:solidFill>
          <a:srgbClr val="FFFFFF"/>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11</xdr:col>
      <xdr:colOff>142875</xdr:colOff>
      <xdr:row>0</xdr:row>
      <xdr:rowOff>28575</xdr:rowOff>
    </xdr:from>
    <xdr:to>
      <xdr:col>11</xdr:col>
      <xdr:colOff>552450</xdr:colOff>
      <xdr:row>0</xdr:row>
      <xdr:rowOff>381000</xdr:rowOff>
    </xdr:to>
    <xdr:sp fLocksText="0">
      <xdr:nvSpPr>
        <xdr:cNvPr id="242" name="文字方塊 242"/>
        <xdr:cNvSpPr txBox="1">
          <a:spLocks noChangeArrowheads="1"/>
        </xdr:cNvSpPr>
      </xdr:nvSpPr>
      <xdr:spPr>
        <a:xfrm>
          <a:off x="8296275" y="28575"/>
          <a:ext cx="409575" cy="352425"/>
        </a:xfrm>
        <a:prstGeom prst="rect">
          <a:avLst/>
        </a:prstGeom>
        <a:solidFill>
          <a:srgbClr val="FFFFFF"/>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工作表11">
    <pageSetUpPr fitToPage="1"/>
  </sheetPr>
  <dimension ref="A1:M17"/>
  <sheetViews>
    <sheetView tabSelected="1" workbookViewId="0" topLeftCell="A1">
      <selection activeCell="C8" sqref="C8:K8"/>
    </sheetView>
  </sheetViews>
  <sheetFormatPr defaultColWidth="9.00390625" defaultRowHeight="15.75"/>
  <cols>
    <col min="1" max="1" width="8.625" style="74" customWidth="1"/>
    <col min="2" max="2" width="3.125" style="74" customWidth="1"/>
    <col min="3" max="11" width="13.125" style="74" customWidth="1"/>
    <col min="12" max="12" width="3.125" style="74" customWidth="1"/>
    <col min="13" max="13" width="8.625" style="74" customWidth="1"/>
    <col min="14" max="16384" width="9.00390625" style="74" customWidth="1"/>
  </cols>
  <sheetData>
    <row r="1" spans="1:13" ht="15.75">
      <c r="A1" s="75"/>
      <c r="B1" s="75"/>
      <c r="C1" s="75"/>
      <c r="D1" s="75"/>
      <c r="E1" s="75"/>
      <c r="F1" s="75"/>
      <c r="G1" s="75"/>
      <c r="H1" s="75"/>
      <c r="I1" s="75"/>
      <c r="J1" s="75"/>
      <c r="K1" s="75"/>
      <c r="L1" s="75"/>
      <c r="M1" s="75"/>
    </row>
    <row r="2" spans="1:13" ht="15.75">
      <c r="A2" s="75"/>
      <c r="B2" s="75"/>
      <c r="C2" s="75"/>
      <c r="D2" s="75"/>
      <c r="E2" s="75"/>
      <c r="F2" s="75"/>
      <c r="G2" s="75"/>
      <c r="H2" s="75"/>
      <c r="I2" s="75"/>
      <c r="J2" s="75"/>
      <c r="K2" s="75"/>
      <c r="L2" s="75"/>
      <c r="M2" s="75"/>
    </row>
    <row r="3" spans="1:13" ht="15.75">
      <c r="A3" s="75"/>
      <c r="B3" s="75"/>
      <c r="C3" s="75"/>
      <c r="D3" s="75"/>
      <c r="E3" s="75"/>
      <c r="F3" s="75"/>
      <c r="G3" s="75"/>
      <c r="H3" s="75"/>
      <c r="I3" s="75"/>
      <c r="J3" s="75"/>
      <c r="K3" s="75"/>
      <c r="L3" s="75"/>
      <c r="M3" s="75"/>
    </row>
    <row r="4" spans="1:13" ht="15.75">
      <c r="A4" s="75"/>
      <c r="B4" s="75"/>
      <c r="C4" s="75"/>
      <c r="D4" s="75"/>
      <c r="E4" s="75"/>
      <c r="F4" s="75"/>
      <c r="G4" s="75"/>
      <c r="H4" s="75"/>
      <c r="I4" s="75"/>
      <c r="J4" s="75"/>
      <c r="K4" s="75"/>
      <c r="L4" s="75"/>
      <c r="M4" s="75"/>
    </row>
    <row r="5" spans="1:13" ht="15.75">
      <c r="A5" s="75"/>
      <c r="B5" s="75"/>
      <c r="C5" s="75"/>
      <c r="D5" s="75"/>
      <c r="E5" s="75"/>
      <c r="F5" s="75"/>
      <c r="G5" s="75"/>
      <c r="H5" s="75"/>
      <c r="I5" s="75"/>
      <c r="J5" s="75"/>
      <c r="K5" s="75"/>
      <c r="L5" s="75"/>
      <c r="M5" s="75"/>
    </row>
    <row r="6" spans="1:13" ht="16.5" thickBot="1">
      <c r="A6" s="75"/>
      <c r="B6" s="75"/>
      <c r="C6" s="75"/>
      <c r="D6" s="75"/>
      <c r="E6" s="75"/>
      <c r="F6" s="75"/>
      <c r="G6" s="75"/>
      <c r="H6" s="75"/>
      <c r="I6" s="75"/>
      <c r="J6" s="75"/>
      <c r="K6" s="75"/>
      <c r="L6" s="75"/>
      <c r="M6" s="75"/>
    </row>
    <row r="7" spans="1:13" ht="15" customHeight="1" thickTop="1">
      <c r="A7" s="75"/>
      <c r="B7" s="77"/>
      <c r="C7" s="78"/>
      <c r="D7" s="78"/>
      <c r="E7" s="78"/>
      <c r="F7" s="78"/>
      <c r="G7" s="78"/>
      <c r="H7" s="78"/>
      <c r="I7" s="78"/>
      <c r="J7" s="78"/>
      <c r="K7" s="78"/>
      <c r="L7" s="79"/>
      <c r="M7" s="75"/>
    </row>
    <row r="8" spans="1:13" ht="45.75">
      <c r="A8" s="75"/>
      <c r="B8" s="80"/>
      <c r="C8" s="138" t="s">
        <v>366</v>
      </c>
      <c r="D8" s="138"/>
      <c r="E8" s="138"/>
      <c r="F8" s="138"/>
      <c r="G8" s="138"/>
      <c r="H8" s="138"/>
      <c r="I8" s="138"/>
      <c r="J8" s="138"/>
      <c r="K8" s="138"/>
      <c r="L8" s="81"/>
      <c r="M8" s="75"/>
    </row>
    <row r="9" spans="1:13" ht="15" customHeight="1">
      <c r="A9" s="75"/>
      <c r="B9" s="80"/>
      <c r="C9" s="76"/>
      <c r="D9" s="76"/>
      <c r="E9" s="76"/>
      <c r="F9" s="76"/>
      <c r="G9" s="76"/>
      <c r="H9" s="76"/>
      <c r="I9" s="76"/>
      <c r="J9" s="76"/>
      <c r="K9" s="76"/>
      <c r="L9" s="81"/>
      <c r="M9" s="75"/>
    </row>
    <row r="10" spans="1:13" ht="30.75">
      <c r="A10" s="75"/>
      <c r="B10" s="80"/>
      <c r="C10" s="139" t="s">
        <v>354</v>
      </c>
      <c r="D10" s="139"/>
      <c r="E10" s="139"/>
      <c r="F10" s="139"/>
      <c r="G10" s="139"/>
      <c r="H10" s="139"/>
      <c r="I10" s="139"/>
      <c r="J10" s="139"/>
      <c r="K10" s="139"/>
      <c r="L10" s="82"/>
      <c r="M10" s="75"/>
    </row>
    <row r="11" spans="1:13" ht="15" customHeight="1" thickBot="1">
      <c r="A11" s="75"/>
      <c r="B11" s="83"/>
      <c r="C11" s="84"/>
      <c r="D11" s="84"/>
      <c r="E11" s="84"/>
      <c r="F11" s="84"/>
      <c r="G11" s="84"/>
      <c r="H11" s="84"/>
      <c r="I11" s="84"/>
      <c r="J11" s="84"/>
      <c r="K11" s="84"/>
      <c r="L11" s="85"/>
      <c r="M11" s="75"/>
    </row>
    <row r="12" spans="1:13" ht="16.5" thickTop="1">
      <c r="A12" s="75"/>
      <c r="B12" s="75"/>
      <c r="C12" s="75"/>
      <c r="D12" s="75"/>
      <c r="E12" s="75"/>
      <c r="F12" s="75"/>
      <c r="G12" s="75"/>
      <c r="H12" s="75"/>
      <c r="I12" s="75"/>
      <c r="J12" s="75"/>
      <c r="K12" s="75"/>
      <c r="L12" s="75"/>
      <c r="M12" s="75"/>
    </row>
    <row r="13" spans="1:13" ht="15.75">
      <c r="A13" s="75"/>
      <c r="B13" s="75"/>
      <c r="C13" s="75"/>
      <c r="D13" s="75"/>
      <c r="E13" s="75"/>
      <c r="F13" s="75"/>
      <c r="G13" s="75"/>
      <c r="H13" s="75"/>
      <c r="I13" s="75"/>
      <c r="J13" s="75"/>
      <c r="K13" s="75"/>
      <c r="L13" s="75"/>
      <c r="M13" s="75"/>
    </row>
    <row r="14" spans="1:13" ht="15.75">
      <c r="A14" s="75"/>
      <c r="B14" s="75"/>
      <c r="C14" s="75"/>
      <c r="D14" s="75"/>
      <c r="E14" s="75"/>
      <c r="F14" s="75"/>
      <c r="G14" s="75"/>
      <c r="H14" s="75"/>
      <c r="I14" s="75"/>
      <c r="J14" s="75"/>
      <c r="K14" s="75"/>
      <c r="L14" s="75"/>
      <c r="M14" s="75"/>
    </row>
    <row r="15" spans="1:13" ht="15.75">
      <c r="A15" s="75"/>
      <c r="B15" s="75"/>
      <c r="C15" s="75"/>
      <c r="D15" s="75"/>
      <c r="E15" s="75"/>
      <c r="F15" s="75"/>
      <c r="G15" s="75"/>
      <c r="H15" s="75"/>
      <c r="I15" s="75"/>
      <c r="J15" s="75"/>
      <c r="K15" s="75"/>
      <c r="L15" s="75"/>
      <c r="M15" s="75"/>
    </row>
    <row r="16" spans="1:13" ht="23.25">
      <c r="A16" s="75"/>
      <c r="B16" s="87" t="s">
        <v>353</v>
      </c>
      <c r="C16" s="75"/>
      <c r="D16" s="75"/>
      <c r="E16" s="75"/>
      <c r="F16" s="75"/>
      <c r="G16" s="75"/>
      <c r="H16" s="75"/>
      <c r="I16" s="75"/>
      <c r="J16" s="75"/>
      <c r="K16" s="75"/>
      <c r="L16" s="75"/>
      <c r="M16" s="75"/>
    </row>
    <row r="17" spans="1:13" ht="26.25">
      <c r="A17" s="86"/>
      <c r="B17" s="75"/>
      <c r="C17" s="75"/>
      <c r="D17" s="75"/>
      <c r="E17" s="75"/>
      <c r="F17" s="75"/>
      <c r="G17" s="75"/>
      <c r="H17" s="75"/>
      <c r="I17" s="75"/>
      <c r="J17" s="75"/>
      <c r="K17" s="75"/>
      <c r="L17" s="75"/>
      <c r="M17" s="75"/>
    </row>
  </sheetData>
  <sheetProtection selectLockedCells="1"/>
  <mergeCells count="2">
    <mergeCell ref="C8:K8"/>
    <mergeCell ref="C10:K1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sheetPr codeName="工作表10"/>
  <dimension ref="A1:J45"/>
  <sheetViews>
    <sheetView view="pageLayout" workbookViewId="0" topLeftCell="A22">
      <selection activeCell="B2" sqref="B2"/>
    </sheetView>
  </sheetViews>
  <sheetFormatPr defaultColWidth="9.00390625" defaultRowHeight="15.75"/>
  <cols>
    <col min="1" max="1" width="4.75390625" style="108" customWidth="1"/>
    <col min="2" max="2" width="117.375" style="103" customWidth="1"/>
    <col min="3" max="3" width="10.625" style="103" customWidth="1"/>
    <col min="4" max="4" width="11.375" style="103" customWidth="1"/>
    <col min="5" max="5" width="10.00390625" style="103" customWidth="1"/>
    <col min="6" max="6" width="8.125" style="103" customWidth="1"/>
    <col min="7" max="7" width="18.25390625" style="103" customWidth="1"/>
    <col min="8" max="8" width="10.875" style="103" customWidth="1"/>
    <col min="9" max="9" width="8.00390625" style="103" customWidth="1"/>
    <col min="10" max="10" width="19.375" style="103" customWidth="1"/>
    <col min="11" max="16384" width="9.00390625" style="74" customWidth="1"/>
  </cols>
  <sheetData>
    <row r="1" spans="1:10" s="111" customFormat="1" ht="24.75" customHeight="1">
      <c r="A1" s="109" t="s">
        <v>152</v>
      </c>
      <c r="B1" s="110"/>
      <c r="C1" s="110"/>
      <c r="D1" s="110"/>
      <c r="E1" s="110"/>
      <c r="F1" s="110"/>
      <c r="G1" s="110"/>
      <c r="H1" s="110"/>
      <c r="I1" s="110"/>
      <c r="J1" s="110"/>
    </row>
    <row r="2" spans="1:10" ht="63">
      <c r="A2" s="106" t="s">
        <v>153</v>
      </c>
      <c r="B2" s="104" t="s">
        <v>154</v>
      </c>
      <c r="C2" s="102"/>
      <c r="D2" s="102"/>
      <c r="E2" s="102"/>
      <c r="F2" s="102"/>
      <c r="G2" s="102"/>
      <c r="H2" s="102"/>
      <c r="I2" s="102"/>
      <c r="J2" s="102"/>
    </row>
    <row r="3" spans="1:10" s="111" customFormat="1" ht="24.75" customHeight="1">
      <c r="A3" s="109" t="s">
        <v>155</v>
      </c>
      <c r="B3" s="110"/>
      <c r="C3" s="110"/>
      <c r="D3" s="110"/>
      <c r="E3" s="110"/>
      <c r="F3" s="110"/>
      <c r="G3" s="110"/>
      <c r="H3" s="110"/>
      <c r="I3" s="110"/>
      <c r="J3" s="110"/>
    </row>
    <row r="4" spans="1:10" ht="21.75">
      <c r="A4" s="106" t="s">
        <v>157</v>
      </c>
      <c r="B4" s="104" t="s">
        <v>156</v>
      </c>
      <c r="C4" s="102"/>
      <c r="D4" s="102"/>
      <c r="E4" s="102"/>
      <c r="F4" s="102"/>
      <c r="G4" s="102"/>
      <c r="H4" s="102"/>
      <c r="I4" s="102"/>
      <c r="J4" s="102"/>
    </row>
    <row r="5" spans="1:10" ht="21.75">
      <c r="A5" s="106" t="s">
        <v>158</v>
      </c>
      <c r="B5" s="104" t="s">
        <v>163</v>
      </c>
      <c r="C5" s="102"/>
      <c r="D5" s="102"/>
      <c r="E5" s="102"/>
      <c r="F5" s="102"/>
      <c r="G5" s="102"/>
      <c r="H5" s="102"/>
      <c r="I5" s="102"/>
      <c r="J5" s="102"/>
    </row>
    <row r="6" spans="1:10" ht="63" customHeight="1">
      <c r="A6" s="106" t="s">
        <v>159</v>
      </c>
      <c r="B6" s="104" t="s">
        <v>237</v>
      </c>
      <c r="C6" s="102"/>
      <c r="D6" s="102"/>
      <c r="E6" s="102"/>
      <c r="F6" s="102"/>
      <c r="G6" s="102"/>
      <c r="H6" s="102"/>
      <c r="I6" s="102"/>
      <c r="J6" s="102"/>
    </row>
    <row r="7" spans="1:10" ht="31.5">
      <c r="A7" s="106" t="s">
        <v>160</v>
      </c>
      <c r="B7" s="104" t="s">
        <v>164</v>
      </c>
      <c r="C7" s="102"/>
      <c r="D7" s="102"/>
      <c r="E7" s="102"/>
      <c r="F7" s="102"/>
      <c r="G7" s="102"/>
      <c r="H7" s="102"/>
      <c r="I7" s="102"/>
      <c r="J7" s="102"/>
    </row>
    <row r="8" spans="1:10" ht="31.5">
      <c r="A8" s="106" t="s">
        <v>161</v>
      </c>
      <c r="B8" s="104" t="s">
        <v>165</v>
      </c>
      <c r="C8" s="102"/>
      <c r="D8" s="102"/>
      <c r="E8" s="102"/>
      <c r="F8" s="102"/>
      <c r="G8" s="102"/>
      <c r="H8" s="102"/>
      <c r="I8" s="102"/>
      <c r="J8" s="102"/>
    </row>
    <row r="9" spans="1:10" ht="31.5">
      <c r="A9" s="106" t="s">
        <v>162</v>
      </c>
      <c r="B9" s="104" t="s">
        <v>238</v>
      </c>
      <c r="C9" s="102"/>
      <c r="D9" s="102"/>
      <c r="E9" s="102"/>
      <c r="F9" s="102"/>
      <c r="G9" s="102"/>
      <c r="H9" s="102"/>
      <c r="I9" s="102"/>
      <c r="J9" s="102"/>
    </row>
    <row r="10" spans="1:10" ht="110.25">
      <c r="A10" s="106" t="s">
        <v>166</v>
      </c>
      <c r="B10" s="104" t="s">
        <v>239</v>
      </c>
      <c r="C10" s="102"/>
      <c r="D10" s="102"/>
      <c r="E10" s="102"/>
      <c r="F10" s="102"/>
      <c r="G10" s="102"/>
      <c r="H10" s="102"/>
      <c r="I10" s="102"/>
      <c r="J10" s="102"/>
    </row>
    <row r="11" spans="1:10" ht="47.25">
      <c r="A11" s="106" t="s">
        <v>167</v>
      </c>
      <c r="B11" s="104" t="s">
        <v>240</v>
      </c>
      <c r="C11" s="102"/>
      <c r="D11" s="102"/>
      <c r="E11" s="102"/>
      <c r="F11" s="102"/>
      <c r="G11" s="102"/>
      <c r="H11" s="102"/>
      <c r="I11" s="102"/>
      <c r="J11" s="102"/>
    </row>
    <row r="12" spans="1:10" ht="47.25">
      <c r="A12" s="106" t="s">
        <v>168</v>
      </c>
      <c r="B12" s="104" t="s">
        <v>209</v>
      </c>
      <c r="C12" s="102"/>
      <c r="D12" s="102"/>
      <c r="E12" s="102"/>
      <c r="F12" s="102"/>
      <c r="G12" s="102"/>
      <c r="H12" s="102"/>
      <c r="I12" s="102"/>
      <c r="J12" s="102"/>
    </row>
    <row r="13" spans="1:10" ht="31.5">
      <c r="A13" s="106" t="s">
        <v>169</v>
      </c>
      <c r="B13" s="104" t="s">
        <v>175</v>
      </c>
      <c r="C13" s="102"/>
      <c r="D13" s="102"/>
      <c r="E13" s="102"/>
      <c r="F13" s="102"/>
      <c r="G13" s="102"/>
      <c r="H13" s="102"/>
      <c r="I13" s="102"/>
      <c r="J13" s="102"/>
    </row>
    <row r="14" spans="1:10" ht="21.75">
      <c r="A14" s="106" t="s">
        <v>170</v>
      </c>
      <c r="B14" s="104" t="s">
        <v>176</v>
      </c>
      <c r="C14" s="102"/>
      <c r="D14" s="102"/>
      <c r="E14" s="102"/>
      <c r="F14" s="102"/>
      <c r="G14" s="102"/>
      <c r="H14" s="102"/>
      <c r="I14" s="102"/>
      <c r="J14" s="102"/>
    </row>
    <row r="15" spans="1:10" ht="94.5">
      <c r="A15" s="106" t="s">
        <v>171</v>
      </c>
      <c r="B15" s="104" t="s">
        <v>241</v>
      </c>
      <c r="C15" s="102"/>
      <c r="D15" s="102"/>
      <c r="E15" s="102"/>
      <c r="F15" s="102"/>
      <c r="G15" s="102"/>
      <c r="H15" s="102"/>
      <c r="I15" s="102"/>
      <c r="J15" s="102"/>
    </row>
    <row r="16" spans="1:10" ht="31.5">
      <c r="A16" s="106" t="s">
        <v>172</v>
      </c>
      <c r="B16" s="104" t="s">
        <v>210</v>
      </c>
      <c r="C16" s="102"/>
      <c r="D16" s="102"/>
      <c r="E16" s="102"/>
      <c r="F16" s="102"/>
      <c r="G16" s="102"/>
      <c r="H16" s="102"/>
      <c r="I16" s="102"/>
      <c r="J16" s="102"/>
    </row>
    <row r="17" spans="1:10" ht="21.75">
      <c r="A17" s="106" t="s">
        <v>173</v>
      </c>
      <c r="B17" s="104" t="s">
        <v>177</v>
      </c>
      <c r="C17" s="102"/>
      <c r="D17" s="102"/>
      <c r="E17" s="102"/>
      <c r="F17" s="102"/>
      <c r="G17" s="102"/>
      <c r="H17" s="102"/>
      <c r="I17" s="102"/>
      <c r="J17" s="102"/>
    </row>
    <row r="18" spans="1:10" ht="204.75">
      <c r="A18" s="106" t="s">
        <v>174</v>
      </c>
      <c r="B18" s="104" t="s">
        <v>242</v>
      </c>
      <c r="C18" s="102"/>
      <c r="D18" s="102"/>
      <c r="E18" s="102"/>
      <c r="F18" s="102"/>
      <c r="G18" s="102"/>
      <c r="H18" s="102"/>
      <c r="I18" s="102"/>
      <c r="J18" s="102"/>
    </row>
    <row r="19" spans="1:10" ht="63">
      <c r="A19" s="106"/>
      <c r="B19" s="104" t="s">
        <v>243</v>
      </c>
      <c r="C19" s="102"/>
      <c r="D19" s="102"/>
      <c r="E19" s="102"/>
      <c r="F19" s="102"/>
      <c r="G19" s="102"/>
      <c r="H19" s="102"/>
      <c r="I19" s="102"/>
      <c r="J19" s="102"/>
    </row>
    <row r="20" spans="1:10" ht="78.75">
      <c r="A20" s="106" t="s">
        <v>178</v>
      </c>
      <c r="B20" s="104" t="s">
        <v>179</v>
      </c>
      <c r="C20" s="102"/>
      <c r="D20" s="102"/>
      <c r="E20" s="102"/>
      <c r="F20" s="102"/>
      <c r="G20" s="102"/>
      <c r="H20" s="102"/>
      <c r="I20" s="102"/>
      <c r="J20" s="102"/>
    </row>
    <row r="21" spans="1:10" ht="49.5">
      <c r="A21" s="106" t="s">
        <v>180</v>
      </c>
      <c r="B21" s="104" t="s">
        <v>358</v>
      </c>
      <c r="C21" s="102"/>
      <c r="D21" s="102"/>
      <c r="E21" s="102"/>
      <c r="F21" s="102"/>
      <c r="G21" s="102"/>
      <c r="H21" s="102"/>
      <c r="I21" s="102"/>
      <c r="J21" s="102"/>
    </row>
    <row r="22" spans="1:10" s="111" customFormat="1" ht="24.75" customHeight="1">
      <c r="A22" s="109" t="s">
        <v>188</v>
      </c>
      <c r="B22" s="110"/>
      <c r="C22" s="110"/>
      <c r="D22" s="110"/>
      <c r="E22" s="110"/>
      <c r="F22" s="110"/>
      <c r="G22" s="110"/>
      <c r="H22" s="110"/>
      <c r="I22" s="110"/>
      <c r="J22" s="110"/>
    </row>
    <row r="23" spans="1:10" ht="63">
      <c r="A23" s="106" t="s">
        <v>181</v>
      </c>
      <c r="B23" s="104" t="s">
        <v>244</v>
      </c>
      <c r="C23" s="102"/>
      <c r="D23" s="102"/>
      <c r="E23" s="102"/>
      <c r="F23" s="102"/>
      <c r="G23" s="102"/>
      <c r="H23" s="102"/>
      <c r="I23" s="102"/>
      <c r="J23" s="102"/>
    </row>
    <row r="24" spans="1:10" ht="110.25">
      <c r="A24" s="106" t="s">
        <v>182</v>
      </c>
      <c r="B24" s="104" t="s">
        <v>245</v>
      </c>
      <c r="C24" s="102"/>
      <c r="D24" s="102"/>
      <c r="E24" s="102"/>
      <c r="F24" s="102"/>
      <c r="G24" s="102"/>
      <c r="H24" s="102"/>
      <c r="I24" s="102"/>
      <c r="J24" s="102"/>
    </row>
    <row r="25" spans="1:10" ht="94.5">
      <c r="A25" s="106" t="s">
        <v>183</v>
      </c>
      <c r="B25" s="104" t="s">
        <v>246</v>
      </c>
      <c r="C25" s="102"/>
      <c r="D25" s="102"/>
      <c r="E25" s="102"/>
      <c r="F25" s="102"/>
      <c r="G25" s="102"/>
      <c r="H25" s="102"/>
      <c r="I25" s="102"/>
      <c r="J25" s="102"/>
    </row>
    <row r="26" spans="1:10" ht="47.25">
      <c r="A26" s="106" t="s">
        <v>184</v>
      </c>
      <c r="B26" s="104" t="s">
        <v>189</v>
      </c>
      <c r="C26" s="102"/>
      <c r="D26" s="102"/>
      <c r="E26" s="102"/>
      <c r="F26" s="102"/>
      <c r="G26" s="102"/>
      <c r="H26" s="102"/>
      <c r="I26" s="102"/>
      <c r="J26" s="102"/>
    </row>
    <row r="27" spans="1:10" ht="31.5">
      <c r="A27" s="106" t="s">
        <v>185</v>
      </c>
      <c r="B27" s="104" t="s">
        <v>247</v>
      </c>
      <c r="C27" s="102"/>
      <c r="D27" s="102"/>
      <c r="E27" s="102"/>
      <c r="F27" s="102"/>
      <c r="G27" s="102"/>
      <c r="H27" s="102"/>
      <c r="I27" s="102"/>
      <c r="J27" s="102"/>
    </row>
    <row r="28" spans="1:10" ht="31.5">
      <c r="A28" s="106" t="s">
        <v>186</v>
      </c>
      <c r="B28" s="104" t="s">
        <v>248</v>
      </c>
      <c r="C28" s="102"/>
      <c r="D28" s="102"/>
      <c r="E28" s="102"/>
      <c r="F28" s="102"/>
      <c r="G28" s="102"/>
      <c r="H28" s="102"/>
      <c r="I28" s="102"/>
      <c r="J28" s="102"/>
    </row>
    <row r="29" spans="1:10" ht="47.25">
      <c r="A29" s="106" t="s">
        <v>187</v>
      </c>
      <c r="B29" s="104" t="s">
        <v>249</v>
      </c>
      <c r="C29" s="102"/>
      <c r="D29" s="102"/>
      <c r="E29" s="102"/>
      <c r="F29" s="102"/>
      <c r="G29" s="102"/>
      <c r="H29" s="102"/>
      <c r="I29" s="102"/>
      <c r="J29" s="102"/>
    </row>
    <row r="30" spans="1:10" ht="31.5">
      <c r="A30" s="106" t="s">
        <v>190</v>
      </c>
      <c r="B30" s="104" t="s">
        <v>250</v>
      </c>
      <c r="C30" s="102"/>
      <c r="D30" s="102"/>
      <c r="E30" s="102"/>
      <c r="F30" s="102"/>
      <c r="G30" s="102"/>
      <c r="H30" s="102"/>
      <c r="I30" s="102"/>
      <c r="J30" s="102"/>
    </row>
    <row r="31" spans="1:10" ht="78.75">
      <c r="A31" s="106" t="s">
        <v>191</v>
      </c>
      <c r="B31" s="104" t="s">
        <v>251</v>
      </c>
      <c r="C31" s="102"/>
      <c r="D31" s="102"/>
      <c r="E31" s="102"/>
      <c r="F31" s="102"/>
      <c r="G31" s="102"/>
      <c r="H31" s="102"/>
      <c r="I31" s="102"/>
      <c r="J31" s="102"/>
    </row>
    <row r="32" spans="1:10" ht="47.25">
      <c r="A32" s="106" t="s">
        <v>198</v>
      </c>
      <c r="B32" s="104" t="s">
        <v>252</v>
      </c>
      <c r="C32" s="102"/>
      <c r="D32" s="102"/>
      <c r="E32" s="102"/>
      <c r="F32" s="102"/>
      <c r="G32" s="102"/>
      <c r="H32" s="102"/>
      <c r="I32" s="102"/>
      <c r="J32" s="102"/>
    </row>
    <row r="33" spans="1:10" ht="47.25">
      <c r="A33" s="106" t="s">
        <v>199</v>
      </c>
      <c r="B33" s="104" t="s">
        <v>253</v>
      </c>
      <c r="C33" s="102"/>
      <c r="D33" s="102"/>
      <c r="E33" s="102"/>
      <c r="F33" s="102"/>
      <c r="G33" s="102"/>
      <c r="H33" s="102"/>
      <c r="I33" s="102"/>
      <c r="J33" s="102"/>
    </row>
    <row r="34" spans="1:10" ht="94.5">
      <c r="A34" s="106" t="s">
        <v>200</v>
      </c>
      <c r="B34" s="104" t="s">
        <v>254</v>
      </c>
      <c r="C34" s="102"/>
      <c r="D34" s="102"/>
      <c r="E34" s="102"/>
      <c r="F34" s="102"/>
      <c r="G34" s="102"/>
      <c r="H34" s="102"/>
      <c r="I34" s="102"/>
      <c r="J34" s="102"/>
    </row>
    <row r="35" spans="1:10" ht="63">
      <c r="A35" s="106" t="s">
        <v>201</v>
      </c>
      <c r="B35" s="104" t="s">
        <v>255</v>
      </c>
      <c r="C35" s="102"/>
      <c r="D35" s="102"/>
      <c r="E35" s="102"/>
      <c r="F35" s="102"/>
      <c r="G35" s="102"/>
      <c r="H35" s="102"/>
      <c r="I35" s="102"/>
      <c r="J35" s="102"/>
    </row>
    <row r="36" spans="1:10" ht="31.5">
      <c r="A36" s="106" t="s">
        <v>208</v>
      </c>
      <c r="B36" s="104" t="s">
        <v>361</v>
      </c>
      <c r="C36" s="102"/>
      <c r="D36" s="102"/>
      <c r="E36" s="102"/>
      <c r="F36" s="102"/>
      <c r="G36" s="102"/>
      <c r="H36" s="102"/>
      <c r="I36" s="102"/>
      <c r="J36" s="102"/>
    </row>
    <row r="37" spans="1:10" ht="78.75">
      <c r="A37" s="106" t="s">
        <v>192</v>
      </c>
      <c r="B37" s="104" t="s">
        <v>202</v>
      </c>
      <c r="C37" s="102"/>
      <c r="D37" s="102"/>
      <c r="E37" s="102"/>
      <c r="F37" s="102"/>
      <c r="G37" s="102"/>
      <c r="H37" s="102"/>
      <c r="I37" s="102"/>
      <c r="J37" s="102"/>
    </row>
    <row r="38" spans="1:10" s="111" customFormat="1" ht="24.75" customHeight="1">
      <c r="A38" s="109" t="s">
        <v>236</v>
      </c>
      <c r="B38" s="110"/>
      <c r="C38" s="110"/>
      <c r="D38" s="110"/>
      <c r="E38" s="110"/>
      <c r="F38" s="110"/>
      <c r="G38" s="110"/>
      <c r="H38" s="110"/>
      <c r="I38" s="110"/>
      <c r="J38" s="110"/>
    </row>
    <row r="39" spans="1:10" ht="47.25">
      <c r="A39" s="106" t="s">
        <v>193</v>
      </c>
      <c r="B39" s="104" t="s">
        <v>203</v>
      </c>
      <c r="C39" s="102"/>
      <c r="D39" s="102"/>
      <c r="E39" s="102"/>
      <c r="F39" s="102"/>
      <c r="G39" s="102"/>
      <c r="H39" s="102"/>
      <c r="I39" s="102"/>
      <c r="J39" s="102"/>
    </row>
    <row r="40" spans="1:10" ht="21.75">
      <c r="A40" s="106" t="s">
        <v>194</v>
      </c>
      <c r="B40" s="104" t="s">
        <v>204</v>
      </c>
      <c r="C40" s="102"/>
      <c r="D40" s="102"/>
      <c r="E40" s="102"/>
      <c r="F40" s="102"/>
      <c r="G40" s="102"/>
      <c r="H40" s="102"/>
      <c r="I40" s="102"/>
      <c r="J40" s="102"/>
    </row>
    <row r="41" spans="1:10" ht="21.75">
      <c r="A41" s="106" t="s">
        <v>195</v>
      </c>
      <c r="B41" s="104" t="s">
        <v>206</v>
      </c>
      <c r="C41" s="102"/>
      <c r="D41" s="102"/>
      <c r="E41" s="102"/>
      <c r="F41" s="102"/>
      <c r="G41" s="102"/>
      <c r="H41" s="102"/>
      <c r="I41" s="102"/>
      <c r="J41" s="102"/>
    </row>
    <row r="42" spans="1:10" ht="21.75">
      <c r="A42" s="106" t="s">
        <v>196</v>
      </c>
      <c r="B42" s="104" t="s">
        <v>205</v>
      </c>
      <c r="C42" s="102"/>
      <c r="D42" s="102"/>
      <c r="E42" s="102"/>
      <c r="F42" s="102"/>
      <c r="G42" s="102"/>
      <c r="H42" s="102"/>
      <c r="I42" s="102"/>
      <c r="J42" s="102"/>
    </row>
    <row r="43" spans="1:10" ht="31.5">
      <c r="A43" s="106" t="s">
        <v>197</v>
      </c>
      <c r="B43" s="104" t="s">
        <v>256</v>
      </c>
      <c r="C43" s="102"/>
      <c r="D43" s="102"/>
      <c r="E43" s="102"/>
      <c r="F43" s="102"/>
      <c r="G43" s="102"/>
      <c r="H43" s="102"/>
      <c r="I43" s="102"/>
      <c r="J43" s="102"/>
    </row>
    <row r="44" spans="1:10" ht="21.75">
      <c r="A44" s="106" t="s">
        <v>212</v>
      </c>
      <c r="B44" s="104" t="s">
        <v>214</v>
      </c>
      <c r="C44" s="102"/>
      <c r="D44" s="102"/>
      <c r="E44" s="102"/>
      <c r="F44" s="102"/>
      <c r="G44" s="102"/>
      <c r="H44" s="102"/>
      <c r="I44" s="102"/>
      <c r="J44" s="102"/>
    </row>
    <row r="45" spans="1:10" ht="157.5">
      <c r="A45" s="107" t="s">
        <v>234</v>
      </c>
      <c r="B45" s="105" t="s">
        <v>235</v>
      </c>
      <c r="C45" s="105"/>
      <c r="D45" s="105"/>
      <c r="E45" s="105"/>
      <c r="F45" s="105"/>
      <c r="G45" s="105"/>
      <c r="H45" s="105"/>
      <c r="I45" s="105"/>
      <c r="J45" s="105"/>
    </row>
  </sheetData>
  <sheetProtection password="CC71" sheet="1"/>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Light,標準"EMSD/EAC2021&amp;C&amp;"Frutiger Light,標準"Page &amp;P of &amp;N&amp;R&amp;"Frutiger Light,標準"EE-EAes2021(V.0)</oddFooter>
  </headerFooter>
  <rowBreaks count="2" manualBreakCount="2">
    <brk id="17" max="255" man="1"/>
    <brk id="29" max="255" man="1"/>
  </rowBreaks>
</worksheet>
</file>

<file path=xl/worksheets/sheet11.xml><?xml version="1.0" encoding="utf-8"?>
<worksheet xmlns="http://schemas.openxmlformats.org/spreadsheetml/2006/main" xmlns:r="http://schemas.openxmlformats.org/officeDocument/2006/relationships">
  <sheetPr codeName="工作表7"/>
  <dimension ref="A1:B4"/>
  <sheetViews>
    <sheetView zoomScalePageLayoutView="0" workbookViewId="0" topLeftCell="A1">
      <selection activeCell="D15" sqref="D15"/>
    </sheetView>
  </sheetViews>
  <sheetFormatPr defaultColWidth="9.00390625" defaultRowHeight="15.75"/>
  <cols>
    <col min="1" max="1" width="36.625" style="0" customWidth="1"/>
    <col min="2" max="2" width="30.00390625" style="0" customWidth="1"/>
  </cols>
  <sheetData>
    <row r="1" spans="1:2" s="3" customFormat="1" ht="33">
      <c r="A1" s="2" t="s">
        <v>27</v>
      </c>
      <c r="B1" s="2" t="s">
        <v>89</v>
      </c>
    </row>
    <row r="2" spans="1:2" s="3" customFormat="1" ht="16.5">
      <c r="A2" s="3" t="s">
        <v>25</v>
      </c>
      <c r="B2" s="3" t="s">
        <v>90</v>
      </c>
    </row>
    <row r="3" spans="1:2" s="3" customFormat="1" ht="33">
      <c r="A3" s="3" t="s">
        <v>24</v>
      </c>
      <c r="B3" s="3" t="s">
        <v>91</v>
      </c>
    </row>
    <row r="4" spans="1:2" s="3" customFormat="1" ht="34.5">
      <c r="A4" s="3" t="s">
        <v>26</v>
      </c>
      <c r="B4" s="3" t="s">
        <v>88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工作表1"/>
  <dimension ref="A1:J28"/>
  <sheetViews>
    <sheetView view="pageLayout" workbookViewId="0" topLeftCell="A1">
      <selection activeCell="C15" sqref="C15:J15"/>
    </sheetView>
  </sheetViews>
  <sheetFormatPr defaultColWidth="9.00390625" defaultRowHeight="15.75"/>
  <cols>
    <col min="1" max="1" width="4.75390625" style="0" customWidth="1"/>
    <col min="2" max="2" width="11.625" style="0" customWidth="1"/>
    <col min="3" max="3" width="10.625" style="0" customWidth="1"/>
    <col min="4" max="4" width="11.375" style="0" customWidth="1"/>
    <col min="5" max="5" width="10.00390625" style="0" customWidth="1"/>
    <col min="6" max="6" width="9.625" style="0" customWidth="1"/>
    <col min="7" max="7" width="17.50390625" style="0" customWidth="1"/>
    <col min="8" max="8" width="10.875" style="0" customWidth="1"/>
    <col min="9" max="9" width="8.25390625" style="0" customWidth="1"/>
    <col min="10" max="10" width="19.375" style="0" customWidth="1"/>
  </cols>
  <sheetData>
    <row r="1" spans="1:10" ht="66.75" customHeight="1">
      <c r="A1" s="159" t="s">
        <v>1</v>
      </c>
      <c r="B1" s="159"/>
      <c r="C1" s="159"/>
      <c r="D1" s="159"/>
      <c r="E1" s="159"/>
      <c r="F1" s="159"/>
      <c r="G1" s="159"/>
      <c r="H1" s="159"/>
      <c r="I1" s="159"/>
      <c r="J1" s="159"/>
    </row>
    <row r="2" spans="1:10" ht="24.75" customHeight="1">
      <c r="A2" s="157" t="s">
        <v>2</v>
      </c>
      <c r="B2" s="158"/>
      <c r="C2" s="158"/>
      <c r="D2" s="158"/>
      <c r="E2" s="158"/>
      <c r="F2" s="158"/>
      <c r="G2" s="158"/>
      <c r="H2" s="158"/>
      <c r="I2" s="158"/>
      <c r="J2" s="158"/>
    </row>
    <row r="3" spans="1:10" ht="18.75" customHeight="1">
      <c r="A3" s="176" t="s">
        <v>3</v>
      </c>
      <c r="B3" s="177"/>
      <c r="C3" s="177"/>
      <c r="D3" s="177"/>
      <c r="E3" s="177"/>
      <c r="F3" s="177"/>
      <c r="G3" s="177"/>
      <c r="H3" s="177"/>
      <c r="I3" s="177"/>
      <c r="J3" s="177"/>
    </row>
    <row r="4" spans="1:10" ht="19.5" customHeight="1">
      <c r="A4" s="176" t="s">
        <v>4</v>
      </c>
      <c r="B4" s="177"/>
      <c r="C4" s="177"/>
      <c r="D4" s="177"/>
      <c r="E4" s="177"/>
      <c r="F4" s="177"/>
      <c r="G4" s="177"/>
      <c r="H4" s="177"/>
      <c r="I4" s="177"/>
      <c r="J4" s="177"/>
    </row>
    <row r="5" spans="1:10" ht="18.75" customHeight="1">
      <c r="A5" s="155" t="s">
        <v>5</v>
      </c>
      <c r="B5" s="156"/>
      <c r="C5" s="156"/>
      <c r="D5" s="156"/>
      <c r="E5" s="156"/>
      <c r="F5" s="156"/>
      <c r="G5" s="156"/>
      <c r="H5" s="156"/>
      <c r="I5" s="156"/>
      <c r="J5" s="156"/>
    </row>
    <row r="6" spans="1:10" ht="17.25" customHeight="1">
      <c r="A6" s="155" t="s">
        <v>6</v>
      </c>
      <c r="B6" s="156"/>
      <c r="C6" s="156"/>
      <c r="D6" s="156"/>
      <c r="E6" s="156"/>
      <c r="F6" s="156"/>
      <c r="G6" s="156"/>
      <c r="H6" s="156"/>
      <c r="I6" s="156"/>
      <c r="J6" s="156"/>
    </row>
    <row r="7" spans="1:10" ht="23.25" customHeight="1">
      <c r="A7" s="157" t="s">
        <v>7</v>
      </c>
      <c r="B7" s="158"/>
      <c r="C7" s="158"/>
      <c r="D7" s="158"/>
      <c r="E7" s="158"/>
      <c r="F7" s="158"/>
      <c r="G7" s="158"/>
      <c r="H7" s="158"/>
      <c r="I7" s="158"/>
      <c r="J7" s="158"/>
    </row>
    <row r="8" spans="1:10" ht="20.25" customHeight="1">
      <c r="A8" s="157" t="s">
        <v>8</v>
      </c>
      <c r="B8" s="158"/>
      <c r="C8" s="158"/>
      <c r="D8" s="158"/>
      <c r="E8" s="158"/>
      <c r="F8" s="158"/>
      <c r="G8" s="158"/>
      <c r="H8" s="158"/>
      <c r="I8" s="158"/>
      <c r="J8" s="158"/>
    </row>
    <row r="9" spans="1:10" ht="84" customHeight="1">
      <c r="A9" s="159" t="s">
        <v>211</v>
      </c>
      <c r="B9" s="160"/>
      <c r="C9" s="160"/>
      <c r="D9" s="160"/>
      <c r="E9" s="160"/>
      <c r="F9" s="160"/>
      <c r="G9" s="160"/>
      <c r="H9" s="160"/>
      <c r="I9" s="160"/>
      <c r="J9" s="160"/>
    </row>
    <row r="10" spans="1:10" ht="21.75" customHeight="1">
      <c r="A10" s="187" t="s">
        <v>362</v>
      </c>
      <c r="B10" s="188"/>
      <c r="C10" s="188"/>
      <c r="D10" s="188"/>
      <c r="E10" s="188"/>
      <c r="F10" s="188"/>
      <c r="G10" s="188"/>
      <c r="H10" s="188"/>
      <c r="I10" s="188"/>
      <c r="J10" s="188"/>
    </row>
    <row r="11" spans="1:10" ht="63" customHeight="1">
      <c r="A11" s="159" t="s">
        <v>9</v>
      </c>
      <c r="B11" s="160"/>
      <c r="C11" s="160"/>
      <c r="D11" s="160"/>
      <c r="E11" s="160"/>
      <c r="F11" s="160"/>
      <c r="G11" s="160"/>
      <c r="H11" s="160"/>
      <c r="I11" s="160"/>
      <c r="J11" s="160"/>
    </row>
    <row r="12" spans="1:10" ht="43.5" customHeight="1" thickBot="1">
      <c r="A12" s="171" t="s">
        <v>324</v>
      </c>
      <c r="B12" s="172"/>
      <c r="C12" s="172"/>
      <c r="D12" s="172"/>
      <c r="E12" s="172"/>
      <c r="F12" s="172"/>
      <c r="G12" s="172"/>
      <c r="H12" s="172"/>
      <c r="I12" s="172"/>
      <c r="J12" s="172"/>
    </row>
    <row r="13" spans="1:10" ht="30" customHeight="1" thickBot="1">
      <c r="A13" s="161" t="s">
        <v>2</v>
      </c>
      <c r="B13" s="162"/>
      <c r="C13" s="162"/>
      <c r="D13" s="162"/>
      <c r="E13" s="162"/>
      <c r="F13" s="162"/>
      <c r="G13" s="162"/>
      <c r="H13" s="162"/>
      <c r="I13" s="162"/>
      <c r="J13" s="173"/>
    </row>
    <row r="14" spans="1:10" ht="25.5" customHeight="1" thickBot="1">
      <c r="A14" s="161" t="s">
        <v>276</v>
      </c>
      <c r="B14" s="162"/>
      <c r="C14" s="162"/>
      <c r="D14" s="162"/>
      <c r="E14" s="162"/>
      <c r="F14" s="162"/>
      <c r="G14" s="162"/>
      <c r="H14" s="162"/>
      <c r="I14" s="174" t="s">
        <v>10</v>
      </c>
      <c r="J14" s="175"/>
    </row>
    <row r="15" spans="1:10" ht="45" customHeight="1">
      <c r="A15" s="178" t="s">
        <v>11</v>
      </c>
      <c r="B15" s="179"/>
      <c r="C15" s="199"/>
      <c r="D15" s="200"/>
      <c r="E15" s="200"/>
      <c r="F15" s="200"/>
      <c r="G15" s="200"/>
      <c r="H15" s="201"/>
      <c r="I15" s="201"/>
      <c r="J15" s="202"/>
    </row>
    <row r="16" spans="1:10" ht="44.25" customHeight="1">
      <c r="A16" s="166" t="s">
        <v>0</v>
      </c>
      <c r="B16" s="167"/>
      <c r="C16" s="163"/>
      <c r="D16" s="164"/>
      <c r="E16" s="164"/>
      <c r="F16" s="164"/>
      <c r="G16" s="164"/>
      <c r="H16" s="164"/>
      <c r="I16" s="164"/>
      <c r="J16" s="165"/>
    </row>
    <row r="17" spans="1:10" ht="28.5" customHeight="1">
      <c r="A17" s="180" t="s">
        <v>12</v>
      </c>
      <c r="B17" s="181"/>
      <c r="C17" s="181"/>
      <c r="D17" s="181"/>
      <c r="E17" s="181"/>
      <c r="F17" s="181"/>
      <c r="G17" s="203"/>
      <c r="H17" s="196"/>
      <c r="I17" s="197"/>
      <c r="J17" s="198"/>
    </row>
    <row r="18" spans="1:10" ht="16.5" customHeight="1">
      <c r="A18" s="182"/>
      <c r="B18" s="183"/>
      <c r="C18" s="183"/>
      <c r="D18" s="183"/>
      <c r="E18" s="183"/>
      <c r="F18" s="183"/>
      <c r="G18" s="204"/>
      <c r="H18" s="184" t="s">
        <v>16</v>
      </c>
      <c r="I18" s="185"/>
      <c r="J18" s="186"/>
    </row>
    <row r="19" spans="1:10" ht="27.75" customHeight="1">
      <c r="A19" s="180" t="s">
        <v>277</v>
      </c>
      <c r="B19" s="181"/>
      <c r="C19" s="181"/>
      <c r="D19" s="181"/>
      <c r="E19" s="181"/>
      <c r="F19" s="181"/>
      <c r="G19" s="203"/>
      <c r="H19" s="196"/>
      <c r="I19" s="197"/>
      <c r="J19" s="198"/>
    </row>
    <row r="20" spans="1:10" ht="15" customHeight="1">
      <c r="A20" s="182"/>
      <c r="B20" s="183"/>
      <c r="C20" s="183"/>
      <c r="D20" s="183"/>
      <c r="E20" s="183"/>
      <c r="F20" s="183"/>
      <c r="G20" s="204"/>
      <c r="H20" s="184" t="s">
        <v>16</v>
      </c>
      <c r="I20" s="185"/>
      <c r="J20" s="186"/>
    </row>
    <row r="21" spans="1:10" ht="32.25" customHeight="1">
      <c r="A21" s="180" t="s">
        <v>13</v>
      </c>
      <c r="B21" s="181"/>
      <c r="C21" s="181"/>
      <c r="D21" s="181"/>
      <c r="E21" s="181"/>
      <c r="F21" s="181"/>
      <c r="G21" s="89"/>
      <c r="H21" s="189" t="s">
        <v>15</v>
      </c>
      <c r="I21" s="189"/>
      <c r="J21" s="89"/>
    </row>
    <row r="22" spans="1:10" ht="16.5" customHeight="1">
      <c r="A22" s="182"/>
      <c r="B22" s="183"/>
      <c r="C22" s="183"/>
      <c r="D22" s="183"/>
      <c r="E22" s="183"/>
      <c r="F22" s="183"/>
      <c r="G22" s="90" t="s">
        <v>16</v>
      </c>
      <c r="H22" s="190"/>
      <c r="I22" s="190"/>
      <c r="J22" s="90" t="s">
        <v>16</v>
      </c>
    </row>
    <row r="23" spans="1:10" ht="30" customHeight="1">
      <c r="A23" s="191" t="s">
        <v>14</v>
      </c>
      <c r="B23" s="192"/>
      <c r="C23" s="192"/>
      <c r="D23" s="192"/>
      <c r="E23" s="192"/>
      <c r="F23" s="192"/>
      <c r="G23" s="193"/>
      <c r="H23" s="163"/>
      <c r="I23" s="194"/>
      <c r="J23" s="195"/>
    </row>
    <row r="24" spans="1:10" ht="45" customHeight="1">
      <c r="A24" s="166" t="s">
        <v>217</v>
      </c>
      <c r="B24" s="167"/>
      <c r="C24" s="167"/>
      <c r="D24" s="167"/>
      <c r="E24" s="140" t="s">
        <v>17</v>
      </c>
      <c r="F24" s="141"/>
      <c r="G24" s="141"/>
      <c r="H24" s="141"/>
      <c r="I24" s="142"/>
      <c r="J24" s="168" t="s">
        <v>218</v>
      </c>
    </row>
    <row r="25" spans="1:10" ht="24" customHeight="1">
      <c r="A25" s="166"/>
      <c r="B25" s="167"/>
      <c r="C25" s="167"/>
      <c r="D25" s="167"/>
      <c r="E25" s="143"/>
      <c r="F25" s="144"/>
      <c r="G25" s="144"/>
      <c r="H25" s="144"/>
      <c r="I25" s="145"/>
      <c r="J25" s="169"/>
    </row>
    <row r="26" spans="1:10" ht="36.75" customHeight="1">
      <c r="A26" s="166"/>
      <c r="B26" s="167"/>
      <c r="C26" s="167"/>
      <c r="D26" s="167"/>
      <c r="E26" s="146" t="s">
        <v>219</v>
      </c>
      <c r="F26" s="146"/>
      <c r="G26" s="146"/>
      <c r="H26" s="146" t="s">
        <v>220</v>
      </c>
      <c r="I26" s="146"/>
      <c r="J26" s="170"/>
    </row>
    <row r="27" spans="1:10" ht="46.5" customHeight="1">
      <c r="A27" s="152"/>
      <c r="B27" s="153"/>
      <c r="C27" s="153"/>
      <c r="D27" s="154"/>
      <c r="E27" s="147"/>
      <c r="F27" s="147"/>
      <c r="G27" s="147"/>
      <c r="H27" s="147"/>
      <c r="I27" s="147"/>
      <c r="J27" s="9"/>
    </row>
    <row r="28" spans="1:10" ht="46.5" customHeight="1" thickBot="1">
      <c r="A28" s="149" t="s">
        <v>278</v>
      </c>
      <c r="B28" s="150"/>
      <c r="C28" s="150"/>
      <c r="D28" s="151"/>
      <c r="E28" s="148"/>
      <c r="F28" s="148"/>
      <c r="G28" s="148"/>
      <c r="H28" s="148"/>
      <c r="I28" s="148"/>
      <c r="J28" s="47"/>
    </row>
  </sheetData>
  <sheetProtection password="CC71" sheet="1" objects="1" selectLockedCells="1"/>
  <mergeCells count="40">
    <mergeCell ref="A23:G23"/>
    <mergeCell ref="H23:J23"/>
    <mergeCell ref="H17:J17"/>
    <mergeCell ref="H19:J19"/>
    <mergeCell ref="C15:J15"/>
    <mergeCell ref="A19:G20"/>
    <mergeCell ref="A17:G18"/>
    <mergeCell ref="A1:J1"/>
    <mergeCell ref="A15:B15"/>
    <mergeCell ref="A16:B16"/>
    <mergeCell ref="A4:J4"/>
    <mergeCell ref="A6:J6"/>
    <mergeCell ref="A21:F22"/>
    <mergeCell ref="H18:J18"/>
    <mergeCell ref="A10:J10"/>
    <mergeCell ref="H21:I22"/>
    <mergeCell ref="H20:J20"/>
    <mergeCell ref="A11:J11"/>
    <mergeCell ref="A12:J12"/>
    <mergeCell ref="A13:J13"/>
    <mergeCell ref="I14:J14"/>
    <mergeCell ref="A2:J2"/>
    <mergeCell ref="A3:J3"/>
    <mergeCell ref="A28:D28"/>
    <mergeCell ref="A27:D27"/>
    <mergeCell ref="A5:J5"/>
    <mergeCell ref="A7:J7"/>
    <mergeCell ref="A8:J8"/>
    <mergeCell ref="A9:J9"/>
    <mergeCell ref="A14:H14"/>
    <mergeCell ref="C16:J16"/>
    <mergeCell ref="A24:D26"/>
    <mergeCell ref="J24:J26"/>
    <mergeCell ref="E24:I25"/>
    <mergeCell ref="E26:G26"/>
    <mergeCell ref="E27:G27"/>
    <mergeCell ref="E28:G28"/>
    <mergeCell ref="H26:I26"/>
    <mergeCell ref="H27:I27"/>
    <mergeCell ref="H28:I28"/>
  </mergeCells>
  <printOptions/>
  <pageMargins left="0.31496062992125984" right="0.31496062992125984" top="0.7480314960629921" bottom="0.7480314960629921" header="0.31496062992125984" footer="0.31496062992125984"/>
  <pageSetup horizontalDpi="1200" verticalDpi="1200" orientation="portrait" paperSize="9" scale="79" r:id="rId3"/>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Light,標準"EMSD/EAC2021&amp;C&amp;"Frutiger Light,標準"Page &amp;P of &amp;N&amp;R&amp;"Frutiger Light,標準"EE-EAes2021(V.0)</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工作表2"/>
  <dimension ref="A1:J63"/>
  <sheetViews>
    <sheetView view="pageLayout" workbookViewId="0" topLeftCell="A49">
      <selection activeCell="H59" sqref="H59"/>
    </sheetView>
  </sheetViews>
  <sheetFormatPr defaultColWidth="9.00390625" defaultRowHeight="15.75"/>
  <cols>
    <col min="1" max="1" width="7.375" style="0" customWidth="1"/>
    <col min="2" max="2" width="3.625" style="0" customWidth="1"/>
    <col min="3" max="3" width="12.75390625" style="0" customWidth="1"/>
    <col min="4" max="4" width="17.50390625" style="0" customWidth="1"/>
    <col min="5" max="5" width="9.25390625" style="0" customWidth="1"/>
    <col min="6" max="6" width="8.375" style="0" customWidth="1"/>
    <col min="7" max="7" width="11.75390625" style="0" customWidth="1"/>
    <col min="8" max="8" width="14.625" style="0" customWidth="1"/>
    <col min="9" max="9" width="13.375" style="0" customWidth="1"/>
    <col min="10" max="10" width="13.25390625" style="0" customWidth="1"/>
    <col min="11" max="11" width="2.25390625" style="0" customWidth="1"/>
  </cols>
  <sheetData>
    <row r="1" spans="1:10" ht="33.75" customHeight="1" thickBot="1">
      <c r="A1" s="161" t="s">
        <v>2</v>
      </c>
      <c r="B1" s="263"/>
      <c r="C1" s="263"/>
      <c r="D1" s="263"/>
      <c r="E1" s="263"/>
      <c r="F1" s="263"/>
      <c r="G1" s="263"/>
      <c r="H1" s="263"/>
      <c r="I1" s="263"/>
      <c r="J1" s="264"/>
    </row>
    <row r="2" spans="1:10" ht="33.75" customHeight="1" thickBot="1">
      <c r="A2" s="161" t="s">
        <v>4</v>
      </c>
      <c r="B2" s="263"/>
      <c r="C2" s="263"/>
      <c r="D2" s="263"/>
      <c r="E2" s="263"/>
      <c r="F2" s="263"/>
      <c r="G2" s="263"/>
      <c r="H2" s="263"/>
      <c r="I2" s="250" t="s">
        <v>10</v>
      </c>
      <c r="J2" s="293"/>
    </row>
    <row r="3" spans="1:10" ht="33.75" customHeight="1" thickBot="1">
      <c r="A3" s="248" t="s">
        <v>18</v>
      </c>
      <c r="B3" s="249"/>
      <c r="C3" s="249"/>
      <c r="D3" s="249"/>
      <c r="E3" s="249"/>
      <c r="F3" s="250" t="s">
        <v>28</v>
      </c>
      <c r="G3" s="251"/>
      <c r="H3" s="251"/>
      <c r="I3" s="251"/>
      <c r="J3" s="252"/>
    </row>
    <row r="4" spans="1:10" ht="33.75" customHeight="1">
      <c r="A4" s="253" t="s">
        <v>19</v>
      </c>
      <c r="B4" s="254"/>
      <c r="C4" s="254"/>
      <c r="D4" s="254"/>
      <c r="E4" s="254"/>
      <c r="F4" s="254"/>
      <c r="G4" s="254"/>
      <c r="H4" s="254"/>
      <c r="I4" s="254"/>
      <c r="J4" s="255"/>
    </row>
    <row r="5" spans="1:10" ht="42" customHeight="1">
      <c r="A5" s="42" t="s">
        <v>20</v>
      </c>
      <c r="B5" s="208" t="s">
        <v>279</v>
      </c>
      <c r="C5" s="208"/>
      <c r="D5" s="208"/>
      <c r="E5" s="208"/>
      <c r="F5" s="208"/>
      <c r="G5" s="208"/>
      <c r="H5" s="208"/>
      <c r="I5" s="208"/>
      <c r="J5" s="209"/>
    </row>
    <row r="6" spans="1:10" ht="54.75" customHeight="1">
      <c r="A6" s="210"/>
      <c r="B6" s="211"/>
      <c r="C6" s="211"/>
      <c r="D6" s="211"/>
      <c r="E6" s="212"/>
      <c r="F6" s="212"/>
      <c r="G6" s="212"/>
      <c r="H6" s="147"/>
      <c r="I6" s="147"/>
      <c r="J6" s="213"/>
    </row>
    <row r="7" spans="1:10" ht="42" customHeight="1">
      <c r="A7" s="42" t="s">
        <v>21</v>
      </c>
      <c r="B7" s="260" t="s">
        <v>280</v>
      </c>
      <c r="C7" s="260"/>
      <c r="D7" s="260"/>
      <c r="E7" s="260"/>
      <c r="F7" s="260"/>
      <c r="G7" s="260"/>
      <c r="H7" s="278"/>
      <c r="I7" s="279"/>
      <c r="J7" s="1" t="s">
        <v>221</v>
      </c>
    </row>
    <row r="8" spans="1:10" ht="33.75" customHeight="1">
      <c r="A8" s="42" t="s">
        <v>22</v>
      </c>
      <c r="B8" s="260" t="s">
        <v>281</v>
      </c>
      <c r="C8" s="260"/>
      <c r="D8" s="260"/>
      <c r="E8" s="260"/>
      <c r="F8" s="260"/>
      <c r="G8" s="260"/>
      <c r="H8" s="280"/>
      <c r="I8" s="281"/>
      <c r="J8" s="1" t="s">
        <v>23</v>
      </c>
    </row>
    <row r="9" spans="1:10" ht="38.25" customHeight="1">
      <c r="A9" s="261" t="s">
        <v>29</v>
      </c>
      <c r="B9" s="300"/>
      <c r="C9" s="300"/>
      <c r="D9" s="300"/>
      <c r="E9" s="300"/>
      <c r="F9" s="300"/>
      <c r="G9" s="301"/>
      <c r="H9" s="302"/>
      <c r="I9" s="303"/>
      <c r="J9" s="304"/>
    </row>
    <row r="10" spans="1:10" ht="39" customHeight="1">
      <c r="A10" s="261" t="s">
        <v>30</v>
      </c>
      <c r="B10" s="262"/>
      <c r="C10" s="262"/>
      <c r="D10" s="262"/>
      <c r="E10" s="262"/>
      <c r="F10" s="262"/>
      <c r="G10" s="262"/>
      <c r="H10" s="305"/>
      <c r="I10" s="306"/>
      <c r="J10" s="307"/>
    </row>
    <row r="11" spans="1:10" ht="36" customHeight="1">
      <c r="A11" s="261" t="s">
        <v>31</v>
      </c>
      <c r="B11" s="262"/>
      <c r="C11" s="262"/>
      <c r="D11" s="262"/>
      <c r="E11" s="262"/>
      <c r="F11" s="262"/>
      <c r="G11" s="262"/>
      <c r="H11" s="163"/>
      <c r="I11" s="282"/>
      <c r="J11" s="283"/>
    </row>
    <row r="12" spans="1:10" ht="35.25" customHeight="1">
      <c r="A12" s="261" t="s">
        <v>32</v>
      </c>
      <c r="B12" s="262"/>
      <c r="C12" s="262"/>
      <c r="D12" s="262"/>
      <c r="E12" s="262"/>
      <c r="F12" s="262"/>
      <c r="G12" s="262"/>
      <c r="H12" s="284"/>
      <c r="I12" s="285"/>
      <c r="J12" s="286"/>
    </row>
    <row r="13" spans="1:10" ht="22.5" customHeight="1">
      <c r="A13" s="205" t="s">
        <v>222</v>
      </c>
      <c r="B13" s="206"/>
      <c r="C13" s="206"/>
      <c r="D13" s="206"/>
      <c r="E13" s="206"/>
      <c r="F13" s="206"/>
      <c r="G13" s="206"/>
      <c r="H13" s="206"/>
      <c r="I13" s="206"/>
      <c r="J13" s="207"/>
    </row>
    <row r="14" spans="1:10" ht="22.5" customHeight="1">
      <c r="A14" s="267"/>
      <c r="B14" s="268"/>
      <c r="C14" s="268"/>
      <c r="D14" s="268"/>
      <c r="E14" s="268"/>
      <c r="F14" s="268"/>
      <c r="G14" s="268"/>
      <c r="H14" s="268"/>
      <c r="I14" s="268"/>
      <c r="J14" s="269"/>
    </row>
    <row r="15" spans="1:10" ht="24" customHeight="1">
      <c r="A15" s="227" t="s">
        <v>282</v>
      </c>
      <c r="B15" s="228"/>
      <c r="C15" s="228"/>
      <c r="D15" s="228"/>
      <c r="E15" s="228"/>
      <c r="F15" s="228"/>
      <c r="G15" s="228"/>
      <c r="H15" s="228"/>
      <c r="I15" s="228"/>
      <c r="J15" s="229"/>
    </row>
    <row r="16" spans="1:10" ht="45.75" customHeight="1">
      <c r="A16" s="270" t="s">
        <v>257</v>
      </c>
      <c r="B16" s="271"/>
      <c r="C16" s="271"/>
      <c r="D16" s="271"/>
      <c r="E16" s="271"/>
      <c r="F16" s="271"/>
      <c r="G16" s="271"/>
      <c r="H16" s="271"/>
      <c r="I16" s="271"/>
      <c r="J16" s="272"/>
    </row>
    <row r="17" spans="1:10" ht="92.25" customHeight="1">
      <c r="A17" s="244"/>
      <c r="B17" s="275" t="s">
        <v>325</v>
      </c>
      <c r="C17" s="276"/>
      <c r="D17" s="277"/>
      <c r="E17" s="247" t="s">
        <v>364</v>
      </c>
      <c r="F17" s="247"/>
      <c r="G17" s="40" t="s">
        <v>365</v>
      </c>
      <c r="H17" s="40" t="s">
        <v>259</v>
      </c>
      <c r="I17" s="247" t="s">
        <v>258</v>
      </c>
      <c r="J17" s="292"/>
    </row>
    <row r="18" spans="1:10" ht="33.75" customHeight="1">
      <c r="A18" s="245"/>
      <c r="B18" s="221" t="s">
        <v>33</v>
      </c>
      <c r="C18" s="208"/>
      <c r="D18" s="222"/>
      <c r="E18" s="223">
        <f>IF(SUM(G32:G39)&lt;&gt;0,SUM(G32:G39),"")</f>
      </c>
      <c r="F18" s="223"/>
      <c r="G18" s="39">
        <f>IF(SUM(G32,G34,G36,G38)&lt;&gt;0,SUM(G32,G34,G36,G38),"")</f>
      </c>
      <c r="H18" s="21"/>
      <c r="I18" s="265"/>
      <c r="J18" s="266"/>
    </row>
    <row r="19" spans="1:10" ht="33.75" customHeight="1">
      <c r="A19" s="245"/>
      <c r="B19" s="221" t="s">
        <v>34</v>
      </c>
      <c r="C19" s="208"/>
      <c r="D19" s="222"/>
      <c r="E19" s="223">
        <f>IF(SUM(G40:G47)&lt;&gt;0,SUM(G40:G47),"")</f>
      </c>
      <c r="F19" s="223"/>
      <c r="G19" s="39">
        <f>IF(SUM(G40,G42,G44,G46)&lt;&gt;0,SUM(G40,G42,G44,G46),"")</f>
      </c>
      <c r="H19" s="21"/>
      <c r="I19" s="265"/>
      <c r="J19" s="266"/>
    </row>
    <row r="20" spans="1:10" ht="33.75" customHeight="1">
      <c r="A20" s="245"/>
      <c r="B20" s="221" t="s">
        <v>35</v>
      </c>
      <c r="C20" s="208"/>
      <c r="D20" s="222"/>
      <c r="E20" s="223">
        <f>IF(SUM(G48:G51)&lt;&gt;0,SUM(G48:G51),"")</f>
      </c>
      <c r="F20" s="223"/>
      <c r="G20" s="39">
        <f>IF(SUM(G48,G50)&lt;&gt;0,SUM(G48,G50),"")</f>
      </c>
      <c r="H20" s="21"/>
      <c r="I20" s="265"/>
      <c r="J20" s="266"/>
    </row>
    <row r="21" spans="1:10" ht="33.75" customHeight="1">
      <c r="A21" s="245"/>
      <c r="B21" s="221" t="s">
        <v>36</v>
      </c>
      <c r="C21" s="208"/>
      <c r="D21" s="222"/>
      <c r="E21" s="223">
        <f>IF(SUM(G52:G55)&lt;&gt;0,SUM(G52:G55),"")</f>
      </c>
      <c r="F21" s="223"/>
      <c r="G21" s="39">
        <f>IF(SUM(G52,G54)&lt;&gt;0,SUM(G52,G54),"")</f>
      </c>
      <c r="H21" s="21"/>
      <c r="I21" s="265"/>
      <c r="J21" s="266"/>
    </row>
    <row r="22" spans="1:10" ht="33.75" customHeight="1">
      <c r="A22" s="245"/>
      <c r="B22" s="221" t="s">
        <v>37</v>
      </c>
      <c r="C22" s="208"/>
      <c r="D22" s="222"/>
      <c r="E22" s="223">
        <f>IF(SUM(G56:G59)&lt;&gt;0,SUM(G56:G59),"")</f>
      </c>
      <c r="F22" s="223"/>
      <c r="G22" s="39">
        <f>IF(SUM(G56,G58)&lt;&gt;0,SUM(G56,G58),"")</f>
      </c>
      <c r="H22" s="21"/>
      <c r="I22" s="290" t="s">
        <v>39</v>
      </c>
      <c r="J22" s="291"/>
    </row>
    <row r="23" spans="1:10" ht="33.75" customHeight="1" thickBot="1">
      <c r="A23" s="245"/>
      <c r="B23" s="214" t="s">
        <v>38</v>
      </c>
      <c r="C23" s="215"/>
      <c r="D23" s="216"/>
      <c r="E23" s="217">
        <f>IF(SUM(G60:G63)&lt;&gt;0,SUM(G60:G63),"")</f>
      </c>
      <c r="F23" s="218"/>
      <c r="G23" s="43">
        <f>IF(SUM(G60,G62)&lt;&gt;0,SUM(G60,G62),"")</f>
      </c>
      <c r="H23" s="44"/>
      <c r="I23" s="219"/>
      <c r="J23" s="220"/>
    </row>
    <row r="24" spans="1:10" ht="33.75" customHeight="1" thickBot="1" thickTop="1">
      <c r="A24" s="245"/>
      <c r="B24" s="241" t="s">
        <v>260</v>
      </c>
      <c r="C24" s="242"/>
      <c r="D24" s="243"/>
      <c r="E24" s="233">
        <f>IF(SUM(E18:F23)&lt;&gt;0,SUM(E18:F23),"")</f>
      </c>
      <c r="F24" s="234"/>
      <c r="G24" s="45">
        <f>IF(SUM(G18:G23)&lt;&gt;0,SUM(G18:G23),"")</f>
      </c>
      <c r="H24" s="46" t="s">
        <v>39</v>
      </c>
      <c r="I24" s="273">
        <f>IF(SUM(I18:J23)&lt;&gt;0,SUM(I18:J23),"")</f>
      </c>
      <c r="J24" s="274"/>
    </row>
    <row r="25" spans="1:10" ht="33.75" customHeight="1" thickBot="1" thickTop="1">
      <c r="A25" s="246"/>
      <c r="B25" s="287" t="s">
        <v>261</v>
      </c>
      <c r="C25" s="288"/>
      <c r="D25" s="288"/>
      <c r="E25" s="288"/>
      <c r="F25" s="288"/>
      <c r="G25" s="288"/>
      <c r="H25" s="289"/>
      <c r="I25" s="308">
        <f>IF(AND(ISNUMBER(I24),I24&lt;&gt;0),H9/I24,"")</f>
      </c>
      <c r="J25" s="309"/>
    </row>
    <row r="26" spans="1:10" ht="33.75" customHeight="1" thickBot="1">
      <c r="A26" s="161" t="s">
        <v>2</v>
      </c>
      <c r="B26" s="263"/>
      <c r="C26" s="263"/>
      <c r="D26" s="263"/>
      <c r="E26" s="263"/>
      <c r="F26" s="263"/>
      <c r="G26" s="263"/>
      <c r="H26" s="263"/>
      <c r="I26" s="263"/>
      <c r="J26" s="264"/>
    </row>
    <row r="27" spans="1:10" ht="24.75" customHeight="1">
      <c r="A27" s="227" t="s">
        <v>283</v>
      </c>
      <c r="B27" s="228"/>
      <c r="C27" s="228"/>
      <c r="D27" s="228"/>
      <c r="E27" s="228"/>
      <c r="F27" s="228"/>
      <c r="G27" s="228"/>
      <c r="H27" s="228"/>
      <c r="I27" s="228"/>
      <c r="J27" s="229"/>
    </row>
    <row r="28" spans="1:10" ht="18.75" customHeight="1">
      <c r="A28" s="230" t="s">
        <v>40</v>
      </c>
      <c r="B28" s="231"/>
      <c r="C28" s="231"/>
      <c r="D28" s="231"/>
      <c r="E28" s="231"/>
      <c r="F28" s="231"/>
      <c r="G28" s="231"/>
      <c r="H28" s="231"/>
      <c r="I28" s="231"/>
      <c r="J28" s="232"/>
    </row>
    <row r="29" spans="1:10" ht="35.25" customHeight="1">
      <c r="A29" s="256" t="s">
        <v>262</v>
      </c>
      <c r="B29" s="257"/>
      <c r="C29" s="257"/>
      <c r="D29" s="258"/>
      <c r="E29" s="247" t="s">
        <v>59</v>
      </c>
      <c r="F29" s="247"/>
      <c r="G29" s="224" t="s">
        <v>363</v>
      </c>
      <c r="H29" s="235" t="s">
        <v>326</v>
      </c>
      <c r="I29" s="236"/>
      <c r="J29" s="237"/>
    </row>
    <row r="30" spans="1:10" ht="34.5" customHeight="1">
      <c r="A30" s="259"/>
      <c r="B30" s="257"/>
      <c r="C30" s="257"/>
      <c r="D30" s="258"/>
      <c r="E30" s="224" t="s">
        <v>41</v>
      </c>
      <c r="F30" s="224" t="s">
        <v>42</v>
      </c>
      <c r="G30" s="226"/>
      <c r="H30" s="238"/>
      <c r="I30" s="239"/>
      <c r="J30" s="240"/>
    </row>
    <row r="31" spans="1:10" ht="24.75" customHeight="1">
      <c r="A31" s="259"/>
      <c r="B31" s="257"/>
      <c r="C31" s="257"/>
      <c r="D31" s="258"/>
      <c r="E31" s="225"/>
      <c r="F31" s="225"/>
      <c r="G31" s="225"/>
      <c r="H31" s="4" t="s">
        <v>43</v>
      </c>
      <c r="I31" s="4" t="s">
        <v>44</v>
      </c>
      <c r="J31" s="5" t="s">
        <v>45</v>
      </c>
    </row>
    <row r="32" spans="1:10" ht="19.5" customHeight="1">
      <c r="A32" s="327" t="s">
        <v>20</v>
      </c>
      <c r="B32" s="310" t="s">
        <v>46</v>
      </c>
      <c r="C32" s="294" t="s">
        <v>284</v>
      </c>
      <c r="D32" s="295"/>
      <c r="E32" s="224" t="s">
        <v>47</v>
      </c>
      <c r="F32" s="4" t="s">
        <v>48</v>
      </c>
      <c r="G32" s="7"/>
      <c r="H32" s="14"/>
      <c r="I32" s="14"/>
      <c r="J32" s="23">
        <f>IF(SUM(H32:I32)&lt;&gt;0,SUM(H32:I32),"")</f>
      </c>
    </row>
    <row r="33" spans="1:10" ht="19.5" customHeight="1">
      <c r="A33" s="328"/>
      <c r="B33" s="311"/>
      <c r="C33" s="296"/>
      <c r="D33" s="297"/>
      <c r="E33" s="225"/>
      <c r="F33" s="4" t="s">
        <v>49</v>
      </c>
      <c r="G33" s="7"/>
      <c r="H33" s="14"/>
      <c r="I33" s="14"/>
      <c r="J33" s="23">
        <f aca="true" t="shared" si="0" ref="J33:J61">IF(SUM(H33:I33)&lt;&gt;0,SUM(H33:I33),"")</f>
      </c>
    </row>
    <row r="34" spans="1:10" ht="19.5" customHeight="1">
      <c r="A34" s="328"/>
      <c r="B34" s="311"/>
      <c r="C34" s="296"/>
      <c r="D34" s="297"/>
      <c r="E34" s="224" t="s">
        <v>50</v>
      </c>
      <c r="F34" s="4" t="s">
        <v>48</v>
      </c>
      <c r="G34" s="7"/>
      <c r="H34" s="14"/>
      <c r="I34" s="14"/>
      <c r="J34" s="23">
        <f t="shared" si="0"/>
      </c>
    </row>
    <row r="35" spans="1:10" ht="19.5" customHeight="1">
      <c r="A35" s="328"/>
      <c r="B35" s="312"/>
      <c r="C35" s="298"/>
      <c r="D35" s="299"/>
      <c r="E35" s="225"/>
      <c r="F35" s="4" t="s">
        <v>49</v>
      </c>
      <c r="G35" s="7"/>
      <c r="H35" s="14"/>
      <c r="I35" s="14"/>
      <c r="J35" s="23">
        <f t="shared" si="0"/>
      </c>
    </row>
    <row r="36" spans="1:10" ht="22.5" customHeight="1">
      <c r="A36" s="328"/>
      <c r="B36" s="310" t="s">
        <v>51</v>
      </c>
      <c r="C36" s="294" t="s">
        <v>52</v>
      </c>
      <c r="D36" s="295"/>
      <c r="E36" s="224" t="s">
        <v>47</v>
      </c>
      <c r="F36" s="4" t="s">
        <v>48</v>
      </c>
      <c r="G36" s="7"/>
      <c r="H36" s="14"/>
      <c r="I36" s="14"/>
      <c r="J36" s="23">
        <f t="shared" si="0"/>
      </c>
    </row>
    <row r="37" spans="1:10" ht="22.5" customHeight="1">
      <c r="A37" s="328"/>
      <c r="B37" s="311"/>
      <c r="C37" s="296"/>
      <c r="D37" s="297"/>
      <c r="E37" s="225"/>
      <c r="F37" s="4" t="s">
        <v>49</v>
      </c>
      <c r="G37" s="7"/>
      <c r="H37" s="14"/>
      <c r="I37" s="14"/>
      <c r="J37" s="23">
        <f t="shared" si="0"/>
      </c>
    </row>
    <row r="38" spans="1:10" ht="22.5" customHeight="1">
      <c r="A38" s="328"/>
      <c r="B38" s="311"/>
      <c r="C38" s="296"/>
      <c r="D38" s="297"/>
      <c r="E38" s="224" t="s">
        <v>50</v>
      </c>
      <c r="F38" s="4" t="s">
        <v>48</v>
      </c>
      <c r="G38" s="7"/>
      <c r="H38" s="14"/>
      <c r="I38" s="14"/>
      <c r="J38" s="23">
        <f t="shared" si="0"/>
      </c>
    </row>
    <row r="39" spans="1:10" ht="26.25" customHeight="1">
      <c r="A39" s="329"/>
      <c r="B39" s="312"/>
      <c r="C39" s="298"/>
      <c r="D39" s="299"/>
      <c r="E39" s="225"/>
      <c r="F39" s="4" t="s">
        <v>49</v>
      </c>
      <c r="G39" s="7"/>
      <c r="H39" s="14"/>
      <c r="I39" s="14"/>
      <c r="J39" s="23">
        <f t="shared" si="0"/>
      </c>
    </row>
    <row r="40" spans="1:10" ht="19.5" customHeight="1">
      <c r="A40" s="327" t="s">
        <v>21</v>
      </c>
      <c r="B40" s="310" t="s">
        <v>46</v>
      </c>
      <c r="C40" s="294" t="s">
        <v>285</v>
      </c>
      <c r="D40" s="295"/>
      <c r="E40" s="224" t="s">
        <v>47</v>
      </c>
      <c r="F40" s="4" t="s">
        <v>48</v>
      </c>
      <c r="G40" s="7"/>
      <c r="H40" s="14"/>
      <c r="I40" s="14"/>
      <c r="J40" s="23">
        <f t="shared" si="0"/>
      </c>
    </row>
    <row r="41" spans="1:10" ht="19.5" customHeight="1">
      <c r="A41" s="328"/>
      <c r="B41" s="311"/>
      <c r="C41" s="296"/>
      <c r="D41" s="297"/>
      <c r="E41" s="225"/>
      <c r="F41" s="4" t="s">
        <v>49</v>
      </c>
      <c r="G41" s="7"/>
      <c r="H41" s="14"/>
      <c r="I41" s="14"/>
      <c r="J41" s="23">
        <f t="shared" si="0"/>
      </c>
    </row>
    <row r="42" spans="1:10" ht="19.5" customHeight="1">
      <c r="A42" s="328"/>
      <c r="B42" s="311"/>
      <c r="C42" s="296"/>
      <c r="D42" s="297"/>
      <c r="E42" s="224" t="s">
        <v>50</v>
      </c>
      <c r="F42" s="4" t="s">
        <v>48</v>
      </c>
      <c r="G42" s="7"/>
      <c r="H42" s="14"/>
      <c r="I42" s="14"/>
      <c r="J42" s="23">
        <f t="shared" si="0"/>
      </c>
    </row>
    <row r="43" spans="1:10" ht="27" customHeight="1">
      <c r="A43" s="328"/>
      <c r="B43" s="312"/>
      <c r="C43" s="298"/>
      <c r="D43" s="299"/>
      <c r="E43" s="225"/>
      <c r="F43" s="4" t="s">
        <v>49</v>
      </c>
      <c r="G43" s="7"/>
      <c r="H43" s="14"/>
      <c r="I43" s="14"/>
      <c r="J43" s="23">
        <f t="shared" si="0"/>
      </c>
    </row>
    <row r="44" spans="1:10" ht="16.5" customHeight="1">
      <c r="A44" s="328"/>
      <c r="B44" s="310" t="s">
        <v>51</v>
      </c>
      <c r="C44" s="294" t="s">
        <v>53</v>
      </c>
      <c r="D44" s="295"/>
      <c r="E44" s="224" t="s">
        <v>47</v>
      </c>
      <c r="F44" s="4" t="s">
        <v>48</v>
      </c>
      <c r="G44" s="7"/>
      <c r="H44" s="14"/>
      <c r="I44" s="14"/>
      <c r="J44" s="23">
        <f t="shared" si="0"/>
      </c>
    </row>
    <row r="45" spans="1:10" ht="16.5" customHeight="1">
      <c r="A45" s="328"/>
      <c r="B45" s="311"/>
      <c r="C45" s="296"/>
      <c r="D45" s="297"/>
      <c r="E45" s="225"/>
      <c r="F45" s="4" t="s">
        <v>49</v>
      </c>
      <c r="G45" s="7"/>
      <c r="H45" s="14"/>
      <c r="I45" s="14"/>
      <c r="J45" s="23">
        <f t="shared" si="0"/>
      </c>
    </row>
    <row r="46" spans="1:10" ht="16.5" customHeight="1">
      <c r="A46" s="328"/>
      <c r="B46" s="311"/>
      <c r="C46" s="296"/>
      <c r="D46" s="297"/>
      <c r="E46" s="224" t="s">
        <v>50</v>
      </c>
      <c r="F46" s="4" t="s">
        <v>48</v>
      </c>
      <c r="G46" s="7"/>
      <c r="H46" s="14"/>
      <c r="I46" s="14"/>
      <c r="J46" s="23">
        <f t="shared" si="0"/>
      </c>
    </row>
    <row r="47" spans="1:10" ht="16.5" customHeight="1">
      <c r="A47" s="329"/>
      <c r="B47" s="312"/>
      <c r="C47" s="298"/>
      <c r="D47" s="299"/>
      <c r="E47" s="225"/>
      <c r="F47" s="4" t="s">
        <v>49</v>
      </c>
      <c r="G47" s="7"/>
      <c r="H47" s="14"/>
      <c r="I47" s="14"/>
      <c r="J47" s="23">
        <f t="shared" si="0"/>
      </c>
    </row>
    <row r="48" spans="1:10" ht="22.5" customHeight="1">
      <c r="A48" s="327" t="s">
        <v>22</v>
      </c>
      <c r="B48" s="214" t="s">
        <v>286</v>
      </c>
      <c r="C48" s="313"/>
      <c r="D48" s="314"/>
      <c r="E48" s="224" t="s">
        <v>47</v>
      </c>
      <c r="F48" s="4" t="s">
        <v>48</v>
      </c>
      <c r="G48" s="7"/>
      <c r="H48" s="14"/>
      <c r="I48" s="14"/>
      <c r="J48" s="23">
        <f t="shared" si="0"/>
      </c>
    </row>
    <row r="49" spans="1:10" ht="22.5" customHeight="1">
      <c r="A49" s="328"/>
      <c r="B49" s="315"/>
      <c r="C49" s="316"/>
      <c r="D49" s="317"/>
      <c r="E49" s="225"/>
      <c r="F49" s="4" t="s">
        <v>49</v>
      </c>
      <c r="G49" s="7"/>
      <c r="H49" s="14"/>
      <c r="I49" s="14"/>
      <c r="J49" s="23">
        <f t="shared" si="0"/>
      </c>
    </row>
    <row r="50" spans="1:10" ht="22.5" customHeight="1">
      <c r="A50" s="328"/>
      <c r="B50" s="315"/>
      <c r="C50" s="316"/>
      <c r="D50" s="317"/>
      <c r="E50" s="224" t="s">
        <v>50</v>
      </c>
      <c r="F50" s="4" t="s">
        <v>48</v>
      </c>
      <c r="G50" s="7"/>
      <c r="H50" s="14"/>
      <c r="I50" s="14"/>
      <c r="J50" s="23">
        <f t="shared" si="0"/>
      </c>
    </row>
    <row r="51" spans="1:10" ht="22.5" customHeight="1">
      <c r="A51" s="329"/>
      <c r="B51" s="318"/>
      <c r="C51" s="319"/>
      <c r="D51" s="320"/>
      <c r="E51" s="225"/>
      <c r="F51" s="4" t="s">
        <v>49</v>
      </c>
      <c r="G51" s="7"/>
      <c r="H51" s="14"/>
      <c r="I51" s="14"/>
      <c r="J51" s="23">
        <f t="shared" si="0"/>
      </c>
    </row>
    <row r="52" spans="1:10" ht="22.5" customHeight="1">
      <c r="A52" s="327" t="s">
        <v>56</v>
      </c>
      <c r="B52" s="214" t="s">
        <v>54</v>
      </c>
      <c r="C52" s="313"/>
      <c r="D52" s="314"/>
      <c r="E52" s="224" t="s">
        <v>47</v>
      </c>
      <c r="F52" s="4" t="s">
        <v>48</v>
      </c>
      <c r="G52" s="7"/>
      <c r="H52" s="14"/>
      <c r="I52" s="14"/>
      <c r="J52" s="23">
        <f t="shared" si="0"/>
      </c>
    </row>
    <row r="53" spans="1:10" ht="22.5" customHeight="1">
      <c r="A53" s="328"/>
      <c r="B53" s="315"/>
      <c r="C53" s="316"/>
      <c r="D53" s="317"/>
      <c r="E53" s="225"/>
      <c r="F53" s="4" t="s">
        <v>49</v>
      </c>
      <c r="G53" s="7"/>
      <c r="H53" s="14"/>
      <c r="I53" s="14"/>
      <c r="J53" s="23">
        <f t="shared" si="0"/>
      </c>
    </row>
    <row r="54" spans="1:10" ht="22.5" customHeight="1">
      <c r="A54" s="328"/>
      <c r="B54" s="315"/>
      <c r="C54" s="316"/>
      <c r="D54" s="317"/>
      <c r="E54" s="224" t="s">
        <v>50</v>
      </c>
      <c r="F54" s="4" t="s">
        <v>48</v>
      </c>
      <c r="G54" s="7"/>
      <c r="H54" s="14"/>
      <c r="I54" s="14"/>
      <c r="J54" s="23">
        <f t="shared" si="0"/>
      </c>
    </row>
    <row r="55" spans="1:10" ht="22.5" customHeight="1">
      <c r="A55" s="329"/>
      <c r="B55" s="318"/>
      <c r="C55" s="319"/>
      <c r="D55" s="320"/>
      <c r="E55" s="225"/>
      <c r="F55" s="4" t="s">
        <v>49</v>
      </c>
      <c r="G55" s="7"/>
      <c r="H55" s="14"/>
      <c r="I55" s="14"/>
      <c r="J55" s="23">
        <f t="shared" si="0"/>
      </c>
    </row>
    <row r="56" spans="1:10" ht="22.5" customHeight="1">
      <c r="A56" s="327" t="s">
        <v>57</v>
      </c>
      <c r="B56" s="214" t="s">
        <v>55</v>
      </c>
      <c r="C56" s="313"/>
      <c r="D56" s="314"/>
      <c r="E56" s="224" t="s">
        <v>47</v>
      </c>
      <c r="F56" s="4" t="s">
        <v>48</v>
      </c>
      <c r="G56" s="7"/>
      <c r="H56" s="14"/>
      <c r="I56" s="14"/>
      <c r="J56" s="23">
        <f t="shared" si="0"/>
      </c>
    </row>
    <row r="57" spans="1:10" ht="22.5" customHeight="1">
      <c r="A57" s="328"/>
      <c r="B57" s="315"/>
      <c r="C57" s="316"/>
      <c r="D57" s="317"/>
      <c r="E57" s="225"/>
      <c r="F57" s="4" t="s">
        <v>49</v>
      </c>
      <c r="G57" s="7"/>
      <c r="H57" s="14"/>
      <c r="I57" s="14"/>
      <c r="J57" s="23">
        <f t="shared" si="0"/>
      </c>
    </row>
    <row r="58" spans="1:10" ht="22.5" customHeight="1">
      <c r="A58" s="328"/>
      <c r="B58" s="315"/>
      <c r="C58" s="316"/>
      <c r="D58" s="317"/>
      <c r="E58" s="224" t="s">
        <v>50</v>
      </c>
      <c r="F58" s="4" t="s">
        <v>48</v>
      </c>
      <c r="G58" s="7"/>
      <c r="H58" s="14"/>
      <c r="I58" s="14"/>
      <c r="J58" s="23">
        <f t="shared" si="0"/>
      </c>
    </row>
    <row r="59" spans="1:10" ht="22.5" customHeight="1">
      <c r="A59" s="329"/>
      <c r="B59" s="318"/>
      <c r="C59" s="319"/>
      <c r="D59" s="320"/>
      <c r="E59" s="225"/>
      <c r="F59" s="4" t="s">
        <v>49</v>
      </c>
      <c r="G59" s="7"/>
      <c r="H59" s="14"/>
      <c r="I59" s="14"/>
      <c r="J59" s="23">
        <f t="shared" si="0"/>
      </c>
    </row>
    <row r="60" spans="1:10" ht="27.75" customHeight="1">
      <c r="A60" s="327" t="s">
        <v>58</v>
      </c>
      <c r="B60" s="214" t="s">
        <v>287</v>
      </c>
      <c r="C60" s="314"/>
      <c r="D60" s="324"/>
      <c r="E60" s="224" t="s">
        <v>47</v>
      </c>
      <c r="F60" s="4" t="s">
        <v>48</v>
      </c>
      <c r="G60" s="7"/>
      <c r="H60" s="14"/>
      <c r="I60" s="14"/>
      <c r="J60" s="23">
        <f t="shared" si="0"/>
      </c>
    </row>
    <row r="61" spans="1:10" ht="27.75" customHeight="1">
      <c r="A61" s="328"/>
      <c r="B61" s="315"/>
      <c r="C61" s="317"/>
      <c r="D61" s="325"/>
      <c r="E61" s="225"/>
      <c r="F61" s="4" t="s">
        <v>49</v>
      </c>
      <c r="G61" s="7"/>
      <c r="H61" s="14"/>
      <c r="I61" s="14"/>
      <c r="J61" s="23">
        <f t="shared" si="0"/>
      </c>
    </row>
    <row r="62" spans="1:10" ht="27.75" customHeight="1">
      <c r="A62" s="328"/>
      <c r="B62" s="315"/>
      <c r="C62" s="317"/>
      <c r="D62" s="325"/>
      <c r="E62" s="224" t="s">
        <v>50</v>
      </c>
      <c r="F62" s="4" t="s">
        <v>48</v>
      </c>
      <c r="G62" s="7"/>
      <c r="H62" s="14"/>
      <c r="I62" s="14"/>
      <c r="J62" s="23">
        <f>IF(SUM(H62:I62)&lt;&gt;0,SUM(H62:I62),"")</f>
      </c>
    </row>
    <row r="63" spans="1:10" ht="27.75" customHeight="1" thickBot="1">
      <c r="A63" s="330"/>
      <c r="B63" s="322"/>
      <c r="C63" s="323"/>
      <c r="D63" s="326"/>
      <c r="E63" s="321"/>
      <c r="F63" s="6" t="s">
        <v>49</v>
      </c>
      <c r="G63" s="8"/>
      <c r="H63" s="22"/>
      <c r="I63" s="22"/>
      <c r="J63" s="24">
        <f>IF(SUM(H63:I63)&lt;&gt;0,SUM(H63:I63),"")</f>
      </c>
    </row>
  </sheetData>
  <sheetProtection password="CC71" sheet="1" objects="1" selectLockedCells="1"/>
  <mergeCells count="97">
    <mergeCell ref="E60:E61"/>
    <mergeCell ref="E62:E63"/>
    <mergeCell ref="B60:C63"/>
    <mergeCell ref="D60:D63"/>
    <mergeCell ref="A32:A39"/>
    <mergeCell ref="A40:A47"/>
    <mergeCell ref="A48:A51"/>
    <mergeCell ref="A52:A55"/>
    <mergeCell ref="A56:A59"/>
    <mergeCell ref="A60:A63"/>
    <mergeCell ref="B52:D55"/>
    <mergeCell ref="E52:E53"/>
    <mergeCell ref="E54:E55"/>
    <mergeCell ref="B56:D59"/>
    <mergeCell ref="E56:E57"/>
    <mergeCell ref="E58:E59"/>
    <mergeCell ref="B44:B47"/>
    <mergeCell ref="C44:D47"/>
    <mergeCell ref="E44:E45"/>
    <mergeCell ref="E46:E47"/>
    <mergeCell ref="E48:E49"/>
    <mergeCell ref="E50:E51"/>
    <mergeCell ref="B48:D51"/>
    <mergeCell ref="B32:B35"/>
    <mergeCell ref="B36:B39"/>
    <mergeCell ref="C36:D39"/>
    <mergeCell ref="E36:E37"/>
    <mergeCell ref="E38:E39"/>
    <mergeCell ref="B40:B43"/>
    <mergeCell ref="C40:D43"/>
    <mergeCell ref="E40:E41"/>
    <mergeCell ref="E42:E43"/>
    <mergeCell ref="I2:J2"/>
    <mergeCell ref="E21:F21"/>
    <mergeCell ref="I21:J21"/>
    <mergeCell ref="E32:E33"/>
    <mergeCell ref="E34:E35"/>
    <mergeCell ref="C32:D35"/>
    <mergeCell ref="A9:G9"/>
    <mergeCell ref="H9:J9"/>
    <mergeCell ref="H10:J10"/>
    <mergeCell ref="I25:J25"/>
    <mergeCell ref="B25:H25"/>
    <mergeCell ref="A1:J1"/>
    <mergeCell ref="B22:D22"/>
    <mergeCell ref="E22:F22"/>
    <mergeCell ref="I22:J22"/>
    <mergeCell ref="A2:H2"/>
    <mergeCell ref="I17:J17"/>
    <mergeCell ref="B18:D18"/>
    <mergeCell ref="E18:F18"/>
    <mergeCell ref="B8:G8"/>
    <mergeCell ref="H7:I7"/>
    <mergeCell ref="H8:I8"/>
    <mergeCell ref="A11:G11"/>
    <mergeCell ref="A12:G12"/>
    <mergeCell ref="H11:J11"/>
    <mergeCell ref="H12:J12"/>
    <mergeCell ref="I20:J20"/>
    <mergeCell ref="B21:D21"/>
    <mergeCell ref="A16:J16"/>
    <mergeCell ref="I24:J24"/>
    <mergeCell ref="B19:D19"/>
    <mergeCell ref="E19:F19"/>
    <mergeCell ref="I19:J19"/>
    <mergeCell ref="B17:D17"/>
    <mergeCell ref="E17:F17"/>
    <mergeCell ref="A3:E3"/>
    <mergeCell ref="F3:J3"/>
    <mergeCell ref="A4:J4"/>
    <mergeCell ref="A29:D31"/>
    <mergeCell ref="B7:G7"/>
    <mergeCell ref="A10:G10"/>
    <mergeCell ref="A15:J15"/>
    <mergeCell ref="A26:J26"/>
    <mergeCell ref="I18:J18"/>
    <mergeCell ref="A14:J14"/>
    <mergeCell ref="E30:E31"/>
    <mergeCell ref="F30:F31"/>
    <mergeCell ref="G29:G31"/>
    <mergeCell ref="A27:J27"/>
    <mergeCell ref="A28:J28"/>
    <mergeCell ref="E24:F24"/>
    <mergeCell ref="H29:J30"/>
    <mergeCell ref="B24:D24"/>
    <mergeCell ref="A17:A25"/>
    <mergeCell ref="E29:F29"/>
    <mergeCell ref="A13:J13"/>
    <mergeCell ref="B5:J5"/>
    <mergeCell ref="A6:D6"/>
    <mergeCell ref="E6:G6"/>
    <mergeCell ref="H6:J6"/>
    <mergeCell ref="B23:D23"/>
    <mergeCell ref="E23:F23"/>
    <mergeCell ref="I23:J23"/>
    <mergeCell ref="B20:D20"/>
    <mergeCell ref="E20:F20"/>
  </mergeCells>
  <printOptions/>
  <pageMargins left="0.31496062992125984" right="0.31496062992125984" top="0.7480314960629921" bottom="0.7480314960629921" header="0.31496062992125984" footer="0.31496062992125984"/>
  <pageSetup horizontalDpi="1200" verticalDpi="1200" orientation="portrait" paperSize="9" scale="79" r:id="rId3"/>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Light,標準"EMSD/EAC2021&amp;C&amp;"Frutiger Light,標準"Page &amp;P of &amp;N&amp;R&amp;"Frutiger Light,標準"EE-EAes2021(V.0)</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工作表3"/>
  <dimension ref="A1:K29"/>
  <sheetViews>
    <sheetView showZeros="0" view="pageLayout" workbookViewId="0" topLeftCell="A22">
      <selection activeCell="G25" sqref="G25"/>
    </sheetView>
  </sheetViews>
  <sheetFormatPr defaultColWidth="9.00390625" defaultRowHeight="15.75"/>
  <cols>
    <col min="1" max="1" width="7.375" style="0" customWidth="1"/>
    <col min="2" max="2" width="7.125" style="0" customWidth="1"/>
    <col min="3" max="3" width="5.625" style="0" customWidth="1"/>
    <col min="4" max="4" width="13.125" style="0" customWidth="1"/>
    <col min="5" max="6" width="12.875" style="0" customWidth="1"/>
    <col min="7" max="7" width="15.50390625" style="0" customWidth="1"/>
    <col min="8" max="8" width="12.625" style="0" customWidth="1"/>
    <col min="9" max="9" width="11.375" style="0" customWidth="1"/>
    <col min="10" max="10" width="7.50390625" style="0" customWidth="1"/>
    <col min="11" max="11" width="8.375" style="0" customWidth="1"/>
    <col min="12" max="12" width="2.25390625" style="0" customWidth="1"/>
  </cols>
  <sheetData>
    <row r="1" spans="1:11" ht="33.75" customHeight="1" thickBot="1">
      <c r="A1" s="161" t="s">
        <v>2</v>
      </c>
      <c r="B1" s="263"/>
      <c r="C1" s="263"/>
      <c r="D1" s="263"/>
      <c r="E1" s="263"/>
      <c r="F1" s="263"/>
      <c r="G1" s="263"/>
      <c r="H1" s="263"/>
      <c r="I1" s="263"/>
      <c r="J1" s="263"/>
      <c r="K1" s="264"/>
    </row>
    <row r="2" spans="1:11" ht="33.75" customHeight="1">
      <c r="A2" s="351" t="s">
        <v>60</v>
      </c>
      <c r="B2" s="352"/>
      <c r="C2" s="352"/>
      <c r="D2" s="352"/>
      <c r="E2" s="352"/>
      <c r="F2" s="352"/>
      <c r="G2" s="352"/>
      <c r="H2" s="352"/>
      <c r="I2" s="352"/>
      <c r="J2" s="352"/>
      <c r="K2" s="353"/>
    </row>
    <row r="3" spans="1:11" ht="24.75" customHeight="1" thickBot="1">
      <c r="A3" s="348" t="s">
        <v>61</v>
      </c>
      <c r="B3" s="349"/>
      <c r="C3" s="349"/>
      <c r="D3" s="349"/>
      <c r="E3" s="349"/>
      <c r="F3" s="349"/>
      <c r="G3" s="349"/>
      <c r="H3" s="349"/>
      <c r="I3" s="349"/>
      <c r="J3" s="349"/>
      <c r="K3" s="350"/>
    </row>
    <row r="4" spans="1:11" ht="18.75" customHeight="1" thickTop="1">
      <c r="A4" s="230" t="s">
        <v>359</v>
      </c>
      <c r="B4" s="231"/>
      <c r="C4" s="231"/>
      <c r="D4" s="231"/>
      <c r="E4" s="231"/>
      <c r="F4" s="231"/>
      <c r="G4" s="231"/>
      <c r="H4" s="231"/>
      <c r="I4" s="231"/>
      <c r="J4" s="231"/>
      <c r="K4" s="232"/>
    </row>
    <row r="5" spans="1:11" ht="18.75" customHeight="1">
      <c r="A5" s="344" t="s">
        <v>348</v>
      </c>
      <c r="B5" s="345"/>
      <c r="C5" s="345"/>
      <c r="D5" s="334" t="s">
        <v>288</v>
      </c>
      <c r="E5" s="334" t="s">
        <v>289</v>
      </c>
      <c r="F5" s="334" t="s">
        <v>350</v>
      </c>
      <c r="G5" s="334" t="s">
        <v>62</v>
      </c>
      <c r="H5" s="338" t="s">
        <v>290</v>
      </c>
      <c r="I5" s="339"/>
      <c r="J5" s="334" t="s">
        <v>63</v>
      </c>
      <c r="K5" s="340" t="s">
        <v>64</v>
      </c>
    </row>
    <row r="6" spans="1:11" ht="65.25" customHeight="1">
      <c r="A6" s="346"/>
      <c r="B6" s="347"/>
      <c r="C6" s="347"/>
      <c r="D6" s="335"/>
      <c r="E6" s="335"/>
      <c r="F6" s="335"/>
      <c r="G6" s="335"/>
      <c r="H6" s="50" t="s">
        <v>223</v>
      </c>
      <c r="I6" s="49" t="s">
        <v>224</v>
      </c>
      <c r="J6" s="335"/>
      <c r="K6" s="341"/>
    </row>
    <row r="7" spans="1:11" ht="33.75" customHeight="1">
      <c r="A7" s="331"/>
      <c r="B7" s="332"/>
      <c r="C7" s="333"/>
      <c r="D7" s="10"/>
      <c r="E7" s="10"/>
      <c r="F7" s="10"/>
      <c r="G7" s="91"/>
      <c r="H7" s="95"/>
      <c r="I7" s="95"/>
      <c r="J7" s="54"/>
      <c r="K7" s="25">
        <f>IF(AND(ISNUMBER(G7),ISNUMBER(H7),H7&lt;&gt;0),G7/H7,IF(AND(ISNUMBER(G7),ISNUMBER(I7),I7&lt;&gt;0),G7/I7,""))</f>
      </c>
    </row>
    <row r="8" spans="1:11" ht="33.75" customHeight="1">
      <c r="A8" s="331"/>
      <c r="B8" s="332"/>
      <c r="C8" s="333"/>
      <c r="D8" s="10"/>
      <c r="E8" s="10"/>
      <c r="F8" s="10"/>
      <c r="G8" s="91"/>
      <c r="H8" s="95"/>
      <c r="I8" s="95"/>
      <c r="J8" s="54"/>
      <c r="K8" s="25">
        <f aca="true" t="shared" si="0" ref="K8:K18">IF(AND(ISNUMBER(G8),ISNUMBER(H8),H8&lt;&gt;0),G8/H8,IF(AND(ISNUMBER(G8),ISNUMBER(I8),I8&lt;&gt;0),G8/I8,""))</f>
      </c>
    </row>
    <row r="9" spans="1:11" ht="33.75" customHeight="1">
      <c r="A9" s="331"/>
      <c r="B9" s="332"/>
      <c r="C9" s="333"/>
      <c r="D9" s="10"/>
      <c r="E9" s="10"/>
      <c r="F9" s="10"/>
      <c r="G9" s="91"/>
      <c r="H9" s="95"/>
      <c r="I9" s="95"/>
      <c r="J9" s="54"/>
      <c r="K9" s="25">
        <f t="shared" si="0"/>
      </c>
    </row>
    <row r="10" spans="1:11" ht="33.75" customHeight="1">
      <c r="A10" s="331"/>
      <c r="B10" s="332"/>
      <c r="C10" s="333"/>
      <c r="D10" s="10"/>
      <c r="E10" s="10"/>
      <c r="F10" s="10"/>
      <c r="G10" s="91"/>
      <c r="H10" s="94"/>
      <c r="I10" s="95"/>
      <c r="J10" s="54"/>
      <c r="K10" s="25">
        <f t="shared" si="0"/>
      </c>
    </row>
    <row r="11" spans="1:11" ht="33.75" customHeight="1">
      <c r="A11" s="331"/>
      <c r="B11" s="332"/>
      <c r="C11" s="333"/>
      <c r="D11" s="10"/>
      <c r="E11" s="10"/>
      <c r="F11" s="10"/>
      <c r="G11" s="91"/>
      <c r="H11" s="95"/>
      <c r="I11" s="95"/>
      <c r="J11" s="54"/>
      <c r="K11" s="25">
        <f t="shared" si="0"/>
      </c>
    </row>
    <row r="12" spans="1:11" ht="33.75" customHeight="1">
      <c r="A12" s="331"/>
      <c r="B12" s="332"/>
      <c r="C12" s="333"/>
      <c r="D12" s="10"/>
      <c r="E12" s="10"/>
      <c r="F12" s="10"/>
      <c r="G12" s="91"/>
      <c r="H12" s="95"/>
      <c r="I12" s="95"/>
      <c r="J12" s="54"/>
      <c r="K12" s="25">
        <f t="shared" si="0"/>
      </c>
    </row>
    <row r="13" spans="1:11" ht="33.75" customHeight="1">
      <c r="A13" s="331"/>
      <c r="B13" s="332"/>
      <c r="C13" s="333"/>
      <c r="D13" s="10"/>
      <c r="E13" s="10"/>
      <c r="F13" s="10"/>
      <c r="G13" s="91"/>
      <c r="H13" s="95"/>
      <c r="I13" s="95"/>
      <c r="J13" s="54"/>
      <c r="K13" s="25">
        <f t="shared" si="0"/>
      </c>
    </row>
    <row r="14" spans="1:11" ht="33.75" customHeight="1">
      <c r="A14" s="331"/>
      <c r="B14" s="332"/>
      <c r="C14" s="333"/>
      <c r="D14" s="10"/>
      <c r="E14" s="10"/>
      <c r="F14" s="10"/>
      <c r="G14" s="91"/>
      <c r="H14" s="95"/>
      <c r="I14" s="88"/>
      <c r="J14" s="54"/>
      <c r="K14" s="25">
        <f t="shared" si="0"/>
      </c>
    </row>
    <row r="15" spans="1:11" ht="33.75" customHeight="1">
      <c r="A15" s="331"/>
      <c r="B15" s="332"/>
      <c r="C15" s="333"/>
      <c r="D15" s="10"/>
      <c r="E15" s="10"/>
      <c r="F15" s="10"/>
      <c r="G15" s="91"/>
      <c r="H15" s="95"/>
      <c r="I15" s="95"/>
      <c r="J15" s="54"/>
      <c r="K15" s="25">
        <f t="shared" si="0"/>
      </c>
    </row>
    <row r="16" spans="1:11" ht="33.75" customHeight="1">
      <c r="A16" s="331"/>
      <c r="B16" s="332"/>
      <c r="C16" s="333"/>
      <c r="D16" s="10"/>
      <c r="E16" s="10"/>
      <c r="F16" s="10"/>
      <c r="G16" s="91"/>
      <c r="H16" s="95"/>
      <c r="I16" s="94"/>
      <c r="J16" s="54"/>
      <c r="K16" s="25">
        <f t="shared" si="0"/>
      </c>
    </row>
    <row r="17" spans="1:11" ht="33.75" customHeight="1">
      <c r="A17" s="331"/>
      <c r="B17" s="332"/>
      <c r="C17" s="333"/>
      <c r="D17" s="10"/>
      <c r="E17" s="10"/>
      <c r="F17" s="10"/>
      <c r="G17" s="91"/>
      <c r="H17" s="95"/>
      <c r="I17" s="95"/>
      <c r="J17" s="54"/>
      <c r="K17" s="25">
        <f t="shared" si="0"/>
      </c>
    </row>
    <row r="18" spans="1:11" ht="33.75" customHeight="1" thickBot="1">
      <c r="A18" s="331"/>
      <c r="B18" s="332"/>
      <c r="C18" s="333"/>
      <c r="D18" s="10"/>
      <c r="E18" s="10"/>
      <c r="F18" s="10"/>
      <c r="G18" s="92"/>
      <c r="H18" s="88"/>
      <c r="I18" s="88"/>
      <c r="J18" s="61"/>
      <c r="K18" s="26">
        <f t="shared" si="0"/>
      </c>
    </row>
    <row r="19" spans="1:11" ht="33.75" customHeight="1" thickBot="1" thickTop="1">
      <c r="A19" s="336" t="s">
        <v>292</v>
      </c>
      <c r="B19" s="337"/>
      <c r="C19" s="337"/>
      <c r="D19" s="337"/>
      <c r="E19" s="337"/>
      <c r="F19" s="337"/>
      <c r="G19" s="112">
        <f>IF(SUM(G7:G18)&lt;&gt;0,SUM(G7:G18),"")</f>
      </c>
      <c r="H19" s="113">
        <f>IF(SUM(H7:H18)&lt;&gt;0,SUM(H7:H18),"")</f>
      </c>
      <c r="I19" s="113">
        <f>IF(SUM(I7:I18)&lt;&gt;0,SUM(I7:I18),"")</f>
      </c>
      <c r="J19" s="114">
        <f>IF(SUM(J7:J18)&lt;&gt;0,SUM(J7:J18),"")</f>
      </c>
      <c r="K19" s="118">
        <f>IF(AND(ISNUMBER(G19),SUM(H19:I19)&gt;0),G19/SUM(H19:I19),"")</f>
      </c>
    </row>
    <row r="20" spans="1:11" ht="18.75" customHeight="1" thickTop="1">
      <c r="A20" s="230" t="s">
        <v>360</v>
      </c>
      <c r="B20" s="231"/>
      <c r="C20" s="231"/>
      <c r="D20" s="231"/>
      <c r="E20" s="231"/>
      <c r="F20" s="231"/>
      <c r="G20" s="231"/>
      <c r="H20" s="231"/>
      <c r="I20" s="231"/>
      <c r="J20" s="231"/>
      <c r="K20" s="232"/>
    </row>
    <row r="21" spans="1:11" ht="18.75" customHeight="1">
      <c r="A21" s="344" t="s">
        <v>349</v>
      </c>
      <c r="B21" s="345"/>
      <c r="C21" s="345"/>
      <c r="D21" s="334" t="s">
        <v>288</v>
      </c>
      <c r="E21" s="334" t="s">
        <v>289</v>
      </c>
      <c r="F21" s="334" t="s">
        <v>350</v>
      </c>
      <c r="G21" s="334" t="s">
        <v>62</v>
      </c>
      <c r="H21" s="338" t="s">
        <v>290</v>
      </c>
      <c r="I21" s="339"/>
      <c r="J21" s="334" t="s">
        <v>63</v>
      </c>
      <c r="K21" s="340" t="s">
        <v>64</v>
      </c>
    </row>
    <row r="22" spans="1:11" ht="65.25" customHeight="1">
      <c r="A22" s="346"/>
      <c r="B22" s="347"/>
      <c r="C22" s="347"/>
      <c r="D22" s="335"/>
      <c r="E22" s="335"/>
      <c r="F22" s="335"/>
      <c r="G22" s="335"/>
      <c r="H22" s="73" t="s">
        <v>223</v>
      </c>
      <c r="I22" s="72" t="s">
        <v>224</v>
      </c>
      <c r="J22" s="335"/>
      <c r="K22" s="341"/>
    </row>
    <row r="23" spans="1:11" ht="33.75" customHeight="1">
      <c r="A23" s="331"/>
      <c r="B23" s="332"/>
      <c r="C23" s="333"/>
      <c r="D23" s="10"/>
      <c r="E23" s="10"/>
      <c r="F23" s="10"/>
      <c r="G23" s="91"/>
      <c r="H23" s="95"/>
      <c r="I23" s="95"/>
      <c r="J23" s="54"/>
      <c r="K23" s="25">
        <f aca="true" t="shared" si="1" ref="K23:K28">IF(AND(ISNUMBER(G23),ISNUMBER(H23),H23&lt;&gt;0),G23/H23,IF(AND(ISNUMBER(G23),ISNUMBER(I23),I23&lt;&gt;0),G23/I23,""))</f>
      </c>
    </row>
    <row r="24" spans="1:11" ht="33.75" customHeight="1">
      <c r="A24" s="331"/>
      <c r="B24" s="332"/>
      <c r="C24" s="333"/>
      <c r="D24" s="10"/>
      <c r="E24" s="10"/>
      <c r="F24" s="10"/>
      <c r="G24" s="91"/>
      <c r="H24" s="95"/>
      <c r="I24" s="88"/>
      <c r="J24" s="54"/>
      <c r="K24" s="25">
        <f t="shared" si="1"/>
      </c>
    </row>
    <row r="25" spans="1:11" ht="33.75" customHeight="1">
      <c r="A25" s="331"/>
      <c r="B25" s="332"/>
      <c r="C25" s="333"/>
      <c r="D25" s="10"/>
      <c r="E25" s="10"/>
      <c r="F25" s="10"/>
      <c r="G25" s="91"/>
      <c r="H25" s="95"/>
      <c r="I25" s="95"/>
      <c r="J25" s="54"/>
      <c r="K25" s="25">
        <f t="shared" si="1"/>
      </c>
    </row>
    <row r="26" spans="1:11" ht="33.75" customHeight="1">
      <c r="A26" s="331"/>
      <c r="B26" s="332"/>
      <c r="C26" s="333"/>
      <c r="D26" s="10"/>
      <c r="E26" s="10"/>
      <c r="F26" s="10"/>
      <c r="G26" s="91"/>
      <c r="H26" s="95"/>
      <c r="I26" s="94"/>
      <c r="J26" s="54"/>
      <c r="K26" s="25">
        <f t="shared" si="1"/>
      </c>
    </row>
    <row r="27" spans="1:11" ht="33.75" customHeight="1">
      <c r="A27" s="331"/>
      <c r="B27" s="332"/>
      <c r="C27" s="333"/>
      <c r="D27" s="10"/>
      <c r="E27" s="10"/>
      <c r="F27" s="10"/>
      <c r="G27" s="91"/>
      <c r="H27" s="95"/>
      <c r="I27" s="95"/>
      <c r="J27" s="54"/>
      <c r="K27" s="25">
        <f t="shared" si="1"/>
      </c>
    </row>
    <row r="28" spans="1:11" ht="33.75" customHeight="1" thickBot="1">
      <c r="A28" s="331"/>
      <c r="B28" s="332"/>
      <c r="C28" s="333"/>
      <c r="D28" s="37"/>
      <c r="E28" s="37"/>
      <c r="F28" s="37"/>
      <c r="G28" s="92"/>
      <c r="H28" s="88"/>
      <c r="I28" s="88"/>
      <c r="J28" s="61"/>
      <c r="K28" s="26">
        <f t="shared" si="1"/>
      </c>
    </row>
    <row r="29" spans="1:11" ht="32.25" customHeight="1" thickBot="1" thickTop="1">
      <c r="A29" s="342" t="s">
        <v>291</v>
      </c>
      <c r="B29" s="343"/>
      <c r="C29" s="343"/>
      <c r="D29" s="343"/>
      <c r="E29" s="343"/>
      <c r="F29" s="343"/>
      <c r="G29" s="119">
        <f>IF(SUM(G23:G28)&lt;&gt;0,SUM(G23:G28),"")</f>
      </c>
      <c r="H29" s="120">
        <f>IF(SUM(H23:H28)&lt;&gt;0,SUM(H23:H28),"")</f>
      </c>
      <c r="I29" s="120">
        <f>IF(SUM(I23:I28)&lt;&gt;0,SUM(I23:I28),"")</f>
      </c>
      <c r="J29" s="121">
        <f>IF(SUM(J23:J28)&lt;&gt;0,SUM(J23:J28),"")</f>
      </c>
      <c r="K29" s="122">
        <f>IF(AND(ISNUMBER(G29),SUM(H29:I29)&gt;0),G29/SUM(H29:I29),"")</f>
      </c>
    </row>
  </sheetData>
  <sheetProtection password="CC71" sheet="1" objects="1" scenarios="1" selectLockedCells="1"/>
  <mergeCells count="41">
    <mergeCell ref="A28:C28"/>
    <mergeCell ref="A23:C23"/>
    <mergeCell ref="A26:C26"/>
    <mergeCell ref="A25:C25"/>
    <mergeCell ref="A14:C14"/>
    <mergeCell ref="A15:C15"/>
    <mergeCell ref="A18:C18"/>
    <mergeCell ref="A20:K20"/>
    <mergeCell ref="F21:F22"/>
    <mergeCell ref="A16:C16"/>
    <mergeCell ref="A1:K1"/>
    <mergeCell ref="A3:K3"/>
    <mergeCell ref="A4:K4"/>
    <mergeCell ref="A2:K2"/>
    <mergeCell ref="A7:C7"/>
    <mergeCell ref="A8:C8"/>
    <mergeCell ref="A29:F29"/>
    <mergeCell ref="A5:C6"/>
    <mergeCell ref="D5:D6"/>
    <mergeCell ref="E5:E6"/>
    <mergeCell ref="F5:F6"/>
    <mergeCell ref="A21:C22"/>
    <mergeCell ref="A27:C27"/>
    <mergeCell ref="A9:C9"/>
    <mergeCell ref="A13:C13"/>
    <mergeCell ref="A24:C24"/>
    <mergeCell ref="H21:I21"/>
    <mergeCell ref="J21:J22"/>
    <mergeCell ref="K5:K6"/>
    <mergeCell ref="G5:G6"/>
    <mergeCell ref="J5:J6"/>
    <mergeCell ref="G21:G22"/>
    <mergeCell ref="H5:I5"/>
    <mergeCell ref="K21:K22"/>
    <mergeCell ref="A17:C17"/>
    <mergeCell ref="A11:C11"/>
    <mergeCell ref="A12:C12"/>
    <mergeCell ref="D21:D22"/>
    <mergeCell ref="E21:E22"/>
    <mergeCell ref="A10:C10"/>
    <mergeCell ref="A19:F19"/>
  </mergeCells>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Light,標準"EMSD/EAC2021&amp;C&amp;"Frutiger Light,標準"Page &amp;P of &amp;N&amp;R&amp;"Frutiger Light,標準"EE-EAes2021(V.0)</oddFooter>
  </headerFooter>
</worksheet>
</file>

<file path=xl/worksheets/sheet5.xml><?xml version="1.0" encoding="utf-8"?>
<worksheet xmlns="http://schemas.openxmlformats.org/spreadsheetml/2006/main" xmlns:r="http://schemas.openxmlformats.org/officeDocument/2006/relationships">
  <sheetPr codeName="工作表4"/>
  <dimension ref="A1:J30"/>
  <sheetViews>
    <sheetView view="pageLayout" workbookViewId="0" topLeftCell="A22">
      <selection activeCell="I9" sqref="I9"/>
    </sheetView>
  </sheetViews>
  <sheetFormatPr defaultColWidth="9.00390625" defaultRowHeight="15.75"/>
  <cols>
    <col min="1" max="1" width="7.375" style="0" customWidth="1"/>
    <col min="2" max="2" width="17.875" style="0" customWidth="1"/>
    <col min="3" max="3" width="15.625" style="0" customWidth="1"/>
    <col min="4" max="4" width="12.125" style="0" customWidth="1"/>
    <col min="5" max="5" width="15.125" style="0" customWidth="1"/>
    <col min="6" max="6" width="12.75390625" style="0" customWidth="1"/>
    <col min="7" max="7" width="8.75390625" style="0" customWidth="1"/>
    <col min="8" max="8" width="8.625" style="0" customWidth="1"/>
    <col min="9" max="9" width="7.50390625" style="0" customWidth="1"/>
    <col min="10" max="10" width="8.375" style="0" customWidth="1"/>
    <col min="11" max="11" width="2.25390625" style="0" customWidth="1"/>
  </cols>
  <sheetData>
    <row r="1" spans="1:10" ht="33.75" customHeight="1" thickBot="1">
      <c r="A1" s="161" t="s">
        <v>2</v>
      </c>
      <c r="B1" s="263"/>
      <c r="C1" s="263"/>
      <c r="D1" s="263"/>
      <c r="E1" s="263"/>
      <c r="F1" s="263"/>
      <c r="G1" s="263"/>
      <c r="H1" s="263"/>
      <c r="I1" s="263"/>
      <c r="J1" s="264"/>
    </row>
    <row r="2" spans="1:10" ht="33.75" customHeight="1">
      <c r="A2" s="351" t="s">
        <v>60</v>
      </c>
      <c r="B2" s="352"/>
      <c r="C2" s="352"/>
      <c r="D2" s="352"/>
      <c r="E2" s="352"/>
      <c r="F2" s="352"/>
      <c r="G2" s="352"/>
      <c r="H2" s="352"/>
      <c r="I2" s="352"/>
      <c r="J2" s="353"/>
    </row>
    <row r="3" spans="1:10" ht="24.75" customHeight="1" thickBot="1">
      <c r="A3" s="348" t="s">
        <v>61</v>
      </c>
      <c r="B3" s="349"/>
      <c r="C3" s="349"/>
      <c r="D3" s="349"/>
      <c r="E3" s="349"/>
      <c r="F3" s="349"/>
      <c r="G3" s="349"/>
      <c r="H3" s="349"/>
      <c r="I3" s="349"/>
      <c r="J3" s="350"/>
    </row>
    <row r="4" spans="1:10" ht="18.75" customHeight="1" thickTop="1">
      <c r="A4" s="230" t="s">
        <v>351</v>
      </c>
      <c r="B4" s="231"/>
      <c r="C4" s="231"/>
      <c r="D4" s="231"/>
      <c r="E4" s="231"/>
      <c r="F4" s="231"/>
      <c r="G4" s="231"/>
      <c r="H4" s="231"/>
      <c r="I4" s="231"/>
      <c r="J4" s="232"/>
    </row>
    <row r="5" spans="1:10" ht="18.75" customHeight="1">
      <c r="A5" s="344" t="s">
        <v>293</v>
      </c>
      <c r="B5" s="345"/>
      <c r="C5" s="334" t="s">
        <v>65</v>
      </c>
      <c r="D5" s="334" t="s">
        <v>66</v>
      </c>
      <c r="E5" s="356" t="s">
        <v>216</v>
      </c>
      <c r="F5" s="356" t="s">
        <v>62</v>
      </c>
      <c r="G5" s="358" t="s">
        <v>294</v>
      </c>
      <c r="H5" s="359"/>
      <c r="I5" s="334" t="s">
        <v>63</v>
      </c>
      <c r="J5" s="340" t="s">
        <v>64</v>
      </c>
    </row>
    <row r="6" spans="1:10" ht="63.75" customHeight="1">
      <c r="A6" s="346"/>
      <c r="B6" s="347"/>
      <c r="C6" s="335"/>
      <c r="D6" s="335"/>
      <c r="E6" s="357"/>
      <c r="F6" s="357"/>
      <c r="G6" s="57" t="s">
        <v>223</v>
      </c>
      <c r="H6" s="56" t="s">
        <v>224</v>
      </c>
      <c r="I6" s="335"/>
      <c r="J6" s="341"/>
    </row>
    <row r="7" spans="1:10" ht="32.25" customHeight="1">
      <c r="A7" s="331"/>
      <c r="B7" s="333"/>
      <c r="C7" s="96"/>
      <c r="D7" s="10"/>
      <c r="E7" s="10"/>
      <c r="F7" s="93"/>
      <c r="G7" s="95"/>
      <c r="H7" s="95"/>
      <c r="I7" s="54"/>
      <c r="J7" s="25">
        <f>IF(AND(ISNUMBER(F7),ISNUMBER(G7),G7&lt;&gt;0),F7/G7,IF(AND(ISNUMBER(F7),ISNUMBER(H7),H7&lt;&gt;0),F7/H7,""))</f>
      </c>
    </row>
    <row r="8" spans="1:10" ht="32.25" customHeight="1">
      <c r="A8" s="331"/>
      <c r="B8" s="333"/>
      <c r="C8" s="96"/>
      <c r="D8" s="10"/>
      <c r="E8" s="10"/>
      <c r="F8" s="93"/>
      <c r="G8" s="94"/>
      <c r="H8" s="94"/>
      <c r="I8" s="54"/>
      <c r="J8" s="25">
        <f aca="true" t="shared" si="0" ref="J8:J27">IF(AND(ISNUMBER(F8),ISNUMBER(G8),G8&lt;&gt;0),F8/G8,IF(AND(ISNUMBER(F8),ISNUMBER(H8),H8&lt;&gt;0),F8/H8,""))</f>
      </c>
    </row>
    <row r="9" spans="1:10" ht="32.25" customHeight="1">
      <c r="A9" s="331"/>
      <c r="B9" s="333"/>
      <c r="C9" s="96"/>
      <c r="D9" s="10"/>
      <c r="E9" s="10"/>
      <c r="F9" s="93"/>
      <c r="G9" s="95"/>
      <c r="H9" s="95"/>
      <c r="I9" s="54"/>
      <c r="J9" s="25">
        <f t="shared" si="0"/>
      </c>
    </row>
    <row r="10" spans="1:10" ht="32.25" customHeight="1">
      <c r="A10" s="331"/>
      <c r="B10" s="333"/>
      <c r="C10" s="96"/>
      <c r="D10" s="10"/>
      <c r="E10" s="10"/>
      <c r="F10" s="93"/>
      <c r="G10" s="95"/>
      <c r="H10" s="95"/>
      <c r="I10" s="54"/>
      <c r="J10" s="25">
        <f t="shared" si="0"/>
      </c>
    </row>
    <row r="11" spans="1:10" ht="32.25" customHeight="1">
      <c r="A11" s="331"/>
      <c r="B11" s="333"/>
      <c r="C11" s="96"/>
      <c r="D11" s="10"/>
      <c r="E11" s="10"/>
      <c r="F11" s="93"/>
      <c r="G11" s="95"/>
      <c r="H11" s="95"/>
      <c r="I11" s="54"/>
      <c r="J11" s="25"/>
    </row>
    <row r="12" spans="1:10" ht="32.25" customHeight="1">
      <c r="A12" s="331"/>
      <c r="B12" s="333"/>
      <c r="C12" s="96"/>
      <c r="D12" s="10"/>
      <c r="E12" s="10"/>
      <c r="F12" s="93"/>
      <c r="G12" s="95"/>
      <c r="H12" s="95"/>
      <c r="I12" s="54"/>
      <c r="J12" s="25"/>
    </row>
    <row r="13" spans="1:10" ht="32.25" customHeight="1">
      <c r="A13" s="331"/>
      <c r="B13" s="333"/>
      <c r="C13" s="96"/>
      <c r="D13" s="10"/>
      <c r="E13" s="10"/>
      <c r="F13" s="93"/>
      <c r="G13" s="95"/>
      <c r="H13" s="95"/>
      <c r="I13" s="54"/>
      <c r="J13" s="25"/>
    </row>
    <row r="14" spans="1:10" ht="32.25" customHeight="1">
      <c r="A14" s="331"/>
      <c r="B14" s="333"/>
      <c r="C14" s="96"/>
      <c r="D14" s="10"/>
      <c r="E14" s="10"/>
      <c r="F14" s="93"/>
      <c r="G14" s="95"/>
      <c r="H14" s="95"/>
      <c r="I14" s="54"/>
      <c r="J14" s="25"/>
    </row>
    <row r="15" spans="1:10" ht="32.25" customHeight="1">
      <c r="A15" s="331"/>
      <c r="B15" s="333"/>
      <c r="C15" s="96"/>
      <c r="D15" s="10"/>
      <c r="E15" s="10"/>
      <c r="F15" s="93"/>
      <c r="G15" s="88"/>
      <c r="H15" s="95"/>
      <c r="I15" s="54"/>
      <c r="J15" s="25">
        <f t="shared" si="0"/>
      </c>
    </row>
    <row r="16" spans="1:10" ht="32.25" customHeight="1">
      <c r="A16" s="331"/>
      <c r="B16" s="333"/>
      <c r="C16" s="96"/>
      <c r="D16" s="10"/>
      <c r="E16" s="10"/>
      <c r="F16" s="93"/>
      <c r="G16" s="95"/>
      <c r="H16" s="95"/>
      <c r="I16" s="54"/>
      <c r="J16" s="25">
        <f t="shared" si="0"/>
      </c>
    </row>
    <row r="17" spans="1:10" ht="32.25" customHeight="1" thickBot="1">
      <c r="A17" s="331"/>
      <c r="B17" s="333"/>
      <c r="C17" s="96"/>
      <c r="D17" s="10"/>
      <c r="E17" s="10"/>
      <c r="F17" s="115"/>
      <c r="G17" s="88"/>
      <c r="H17" s="88"/>
      <c r="I17" s="61"/>
      <c r="J17" s="26">
        <f t="shared" si="0"/>
      </c>
    </row>
    <row r="18" spans="1:10" ht="27.75" customHeight="1" thickBot="1" thickTop="1">
      <c r="A18" s="354" t="s">
        <v>295</v>
      </c>
      <c r="B18" s="355"/>
      <c r="C18" s="355"/>
      <c r="D18" s="355"/>
      <c r="E18" s="355"/>
      <c r="F18" s="116">
        <f>IF(SUM(F7:F17)&lt;&gt;0,SUM(F7:F17),"")</f>
      </c>
      <c r="G18" s="113">
        <f>IF(SUM(G7:G17)&lt;&gt;0,SUM(G7:G17),"")</f>
      </c>
      <c r="H18" s="113">
        <f>IF(SUM(H7:H17)&lt;&gt;0,SUM(H7:H17),"")</f>
      </c>
      <c r="I18" s="114">
        <f>IF(SUM(I7:I17)&lt;&gt;0,SUM(I7:I17),"")</f>
      </c>
      <c r="J18" s="118">
        <f>IF(AND(ISNUMBER(F18),SUM(G18:H18)&gt;0),F18/SUM(G18:H18),"")</f>
      </c>
    </row>
    <row r="19" spans="1:10" ht="18.75" customHeight="1" thickTop="1">
      <c r="A19" s="230" t="s">
        <v>352</v>
      </c>
      <c r="B19" s="231"/>
      <c r="C19" s="231"/>
      <c r="D19" s="231"/>
      <c r="E19" s="231"/>
      <c r="F19" s="231"/>
      <c r="G19" s="231"/>
      <c r="H19" s="231"/>
      <c r="I19" s="231"/>
      <c r="J19" s="232"/>
    </row>
    <row r="20" spans="1:10" ht="18.75" customHeight="1">
      <c r="A20" s="344" t="s">
        <v>293</v>
      </c>
      <c r="B20" s="345"/>
      <c r="C20" s="334" t="s">
        <v>65</v>
      </c>
      <c r="D20" s="334" t="s">
        <v>66</v>
      </c>
      <c r="E20" s="356" t="s">
        <v>216</v>
      </c>
      <c r="F20" s="356" t="s">
        <v>62</v>
      </c>
      <c r="G20" s="358" t="s">
        <v>294</v>
      </c>
      <c r="H20" s="359"/>
      <c r="I20" s="334" t="s">
        <v>63</v>
      </c>
      <c r="J20" s="340" t="s">
        <v>64</v>
      </c>
    </row>
    <row r="21" spans="1:10" ht="63.75" customHeight="1">
      <c r="A21" s="346"/>
      <c r="B21" s="347"/>
      <c r="C21" s="335"/>
      <c r="D21" s="335"/>
      <c r="E21" s="357"/>
      <c r="F21" s="357"/>
      <c r="G21" s="73" t="s">
        <v>223</v>
      </c>
      <c r="H21" s="72" t="s">
        <v>224</v>
      </c>
      <c r="I21" s="335"/>
      <c r="J21" s="341"/>
    </row>
    <row r="22" spans="1:10" ht="32.25" customHeight="1">
      <c r="A22" s="331"/>
      <c r="B22" s="333"/>
      <c r="C22" s="96"/>
      <c r="D22" s="10"/>
      <c r="E22" s="10"/>
      <c r="F22" s="55"/>
      <c r="G22" s="95"/>
      <c r="H22" s="95"/>
      <c r="I22" s="54"/>
      <c r="J22" s="25">
        <f t="shared" si="0"/>
      </c>
    </row>
    <row r="23" spans="1:10" ht="32.25" customHeight="1">
      <c r="A23" s="331"/>
      <c r="B23" s="333"/>
      <c r="C23" s="96"/>
      <c r="D23" s="10"/>
      <c r="E23" s="10"/>
      <c r="F23" s="55"/>
      <c r="G23" s="95"/>
      <c r="H23" s="94"/>
      <c r="I23" s="54"/>
      <c r="J23" s="25">
        <f t="shared" si="0"/>
      </c>
    </row>
    <row r="24" spans="1:10" ht="32.25" customHeight="1">
      <c r="A24" s="331"/>
      <c r="B24" s="333"/>
      <c r="C24" s="96"/>
      <c r="D24" s="10"/>
      <c r="E24" s="10"/>
      <c r="F24" s="55"/>
      <c r="G24" s="95"/>
      <c r="H24" s="95"/>
      <c r="I24" s="54"/>
      <c r="J24" s="25">
        <f t="shared" si="0"/>
      </c>
    </row>
    <row r="25" spans="1:10" ht="32.25" customHeight="1">
      <c r="A25" s="331"/>
      <c r="B25" s="333"/>
      <c r="C25" s="96"/>
      <c r="D25" s="10"/>
      <c r="E25" s="10"/>
      <c r="F25" s="55"/>
      <c r="G25" s="95"/>
      <c r="H25" s="95"/>
      <c r="I25" s="54"/>
      <c r="J25" s="25">
        <f t="shared" si="0"/>
      </c>
    </row>
    <row r="26" spans="1:10" ht="32.25" customHeight="1">
      <c r="A26" s="331"/>
      <c r="B26" s="333"/>
      <c r="C26" s="96"/>
      <c r="D26" s="10"/>
      <c r="E26" s="10"/>
      <c r="F26" s="55"/>
      <c r="G26" s="95"/>
      <c r="H26" s="95"/>
      <c r="I26" s="54"/>
      <c r="J26" s="25">
        <f t="shared" si="0"/>
      </c>
    </row>
    <row r="27" spans="1:10" ht="32.25" customHeight="1" thickBot="1">
      <c r="A27" s="331"/>
      <c r="B27" s="333"/>
      <c r="C27" s="96"/>
      <c r="D27" s="10"/>
      <c r="E27" s="10"/>
      <c r="F27" s="58"/>
      <c r="G27" s="88"/>
      <c r="H27" s="88"/>
      <c r="I27" s="61"/>
      <c r="J27" s="26">
        <f t="shared" si="0"/>
      </c>
    </row>
    <row r="28" spans="1:10" ht="27.75" customHeight="1" thickBot="1" thickTop="1">
      <c r="A28" s="354" t="s">
        <v>296</v>
      </c>
      <c r="B28" s="355"/>
      <c r="C28" s="355"/>
      <c r="D28" s="355"/>
      <c r="E28" s="355"/>
      <c r="F28" s="117">
        <f>IF(SUM(F22:F27)&lt;&gt;0,SUM(F22:F27),"")</f>
      </c>
      <c r="G28" s="113">
        <f>IF(SUM(G22:G27)&lt;&gt;0,SUM(G22:G27),"")</f>
      </c>
      <c r="H28" s="113">
        <f>IF(SUM(H22:H27)&lt;&gt;0,SUM(H22:H27),"")</f>
      </c>
      <c r="I28" s="114">
        <f>IF(SUM(I22:I27)&lt;&gt;0,SUM(I22:I27),"")</f>
      </c>
      <c r="J28" s="118">
        <f>IF(AND(ISNUMBER(F28),SUM(G28:H28)&gt;0),F28/SUM(G28:H28),"")</f>
      </c>
    </row>
    <row r="29" spans="1:10" ht="27.75" customHeight="1" thickTop="1">
      <c r="A29" s="360" t="s">
        <v>297</v>
      </c>
      <c r="B29" s="361"/>
      <c r="C29" s="362"/>
      <c r="D29" s="375"/>
      <c r="E29" s="375"/>
      <c r="F29" s="367"/>
      <c r="G29" s="368"/>
      <c r="H29" s="368"/>
      <c r="I29" s="373"/>
      <c r="J29" s="374"/>
    </row>
    <row r="30" spans="1:10" ht="27.75" customHeight="1" thickBot="1">
      <c r="A30" s="363"/>
      <c r="B30" s="364"/>
      <c r="C30" s="365"/>
      <c r="D30" s="366" t="s">
        <v>67</v>
      </c>
      <c r="E30" s="366"/>
      <c r="F30" s="369" t="s">
        <v>68</v>
      </c>
      <c r="G30" s="371"/>
      <c r="H30" s="372"/>
      <c r="I30" s="369" t="s">
        <v>69</v>
      </c>
      <c r="J30" s="370"/>
    </row>
  </sheetData>
  <sheetProtection password="CC71" sheet="1" objects="1" scenarios="1" selectLockedCells="1"/>
  <mergeCells count="47">
    <mergeCell ref="A22:B22"/>
    <mergeCell ref="A23:B23"/>
    <mergeCell ref="I30:J30"/>
    <mergeCell ref="F30:H30"/>
    <mergeCell ref="I29:J29"/>
    <mergeCell ref="D29:E29"/>
    <mergeCell ref="A24:B24"/>
    <mergeCell ref="A25:B25"/>
    <mergeCell ref="A26:B26"/>
    <mergeCell ref="A27:B27"/>
    <mergeCell ref="A29:C30"/>
    <mergeCell ref="D30:E30"/>
    <mergeCell ref="A28:E28"/>
    <mergeCell ref="A1:J1"/>
    <mergeCell ref="A2:J2"/>
    <mergeCell ref="A3:J3"/>
    <mergeCell ref="A4:J4"/>
    <mergeCell ref="F29:H29"/>
    <mergeCell ref="A7:B7"/>
    <mergeCell ref="A8:B8"/>
    <mergeCell ref="A9:B9"/>
    <mergeCell ref="D5:D6"/>
    <mergeCell ref="E5:E6"/>
    <mergeCell ref="I5:I6"/>
    <mergeCell ref="J5:J6"/>
    <mergeCell ref="G5:H5"/>
    <mergeCell ref="A5:B6"/>
    <mergeCell ref="C5:C6"/>
    <mergeCell ref="F5:F6"/>
    <mergeCell ref="A19:J19"/>
    <mergeCell ref="A20:B21"/>
    <mergeCell ref="C20:C21"/>
    <mergeCell ref="D20:D21"/>
    <mergeCell ref="E20:E21"/>
    <mergeCell ref="F20:F21"/>
    <mergeCell ref="G20:H20"/>
    <mergeCell ref="I20:I21"/>
    <mergeCell ref="J20:J21"/>
    <mergeCell ref="A10:B10"/>
    <mergeCell ref="A18:E18"/>
    <mergeCell ref="A11:B11"/>
    <mergeCell ref="A12:B12"/>
    <mergeCell ref="A13:B13"/>
    <mergeCell ref="A14:B14"/>
    <mergeCell ref="A15:B15"/>
    <mergeCell ref="A16:B16"/>
    <mergeCell ref="A17:B17"/>
  </mergeCells>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Light,標準"EMSD/EAC2021&amp;C&amp;"Frutiger Light,標準"Page &amp;P of &amp;N&amp;R&amp;"Frutiger Light,標準"EE-EAes2021(V.0)</oddFooter>
  </headerFooter>
</worksheet>
</file>

<file path=xl/worksheets/sheet6.xml><?xml version="1.0" encoding="utf-8"?>
<worksheet xmlns="http://schemas.openxmlformats.org/spreadsheetml/2006/main" xmlns:r="http://schemas.openxmlformats.org/officeDocument/2006/relationships">
  <sheetPr codeName="工作表5"/>
  <dimension ref="A1:L40"/>
  <sheetViews>
    <sheetView view="pageLayout" workbookViewId="0" topLeftCell="A10">
      <selection activeCell="G4" sqref="G4"/>
    </sheetView>
  </sheetViews>
  <sheetFormatPr defaultColWidth="9.00390625" defaultRowHeight="15.75"/>
  <cols>
    <col min="1" max="1" width="5.125" style="0" customWidth="1"/>
    <col min="2" max="2" width="11.00390625" style="0" customWidth="1"/>
    <col min="3" max="3" width="17.375" style="0" customWidth="1"/>
    <col min="4" max="4" width="9.50390625" style="0" customWidth="1"/>
    <col min="5" max="5" width="9.00390625" style="0" customWidth="1"/>
    <col min="6" max="6" width="4.375" style="0" customWidth="1"/>
    <col min="7" max="7" width="11.00390625" style="0" customWidth="1"/>
    <col min="8" max="8" width="12.375" style="0" customWidth="1"/>
    <col min="9" max="9" width="11.375" style="0" customWidth="1"/>
    <col min="10" max="10" width="10.375" style="0" customWidth="1"/>
    <col min="11" max="11" width="7.50390625" style="0" customWidth="1"/>
    <col min="12" max="12" width="11.375" style="0" customWidth="1"/>
    <col min="13" max="13" width="2.25390625" style="0" customWidth="1"/>
    <col min="15" max="15" width="9.50390625" style="0" bestFit="1" customWidth="1"/>
  </cols>
  <sheetData>
    <row r="1" spans="1:12" ht="33.75" customHeight="1" thickBot="1">
      <c r="A1" s="161" t="s">
        <v>2</v>
      </c>
      <c r="B1" s="263"/>
      <c r="C1" s="263"/>
      <c r="D1" s="263"/>
      <c r="E1" s="263"/>
      <c r="F1" s="263"/>
      <c r="G1" s="263"/>
      <c r="H1" s="263"/>
      <c r="I1" s="263"/>
      <c r="J1" s="263"/>
      <c r="K1" s="263"/>
      <c r="L1" s="264"/>
    </row>
    <row r="2" spans="1:12" ht="20.25" customHeight="1">
      <c r="A2" s="390" t="s">
        <v>70</v>
      </c>
      <c r="B2" s="391"/>
      <c r="C2" s="391"/>
      <c r="D2" s="391"/>
      <c r="E2" s="391"/>
      <c r="F2" s="391"/>
      <c r="G2" s="394" t="s">
        <v>298</v>
      </c>
      <c r="H2" s="395"/>
      <c r="I2" s="394" t="s">
        <v>299</v>
      </c>
      <c r="J2" s="395"/>
      <c r="K2" s="396" t="s">
        <v>63</v>
      </c>
      <c r="L2" s="400" t="s">
        <v>71</v>
      </c>
    </row>
    <row r="3" spans="1:12" ht="41.25" customHeight="1">
      <c r="A3" s="392"/>
      <c r="B3" s="393"/>
      <c r="C3" s="393"/>
      <c r="D3" s="393"/>
      <c r="E3" s="393"/>
      <c r="F3" s="393"/>
      <c r="G3" s="62" t="s">
        <v>225</v>
      </c>
      <c r="H3" s="60" t="s">
        <v>224</v>
      </c>
      <c r="I3" s="66" t="s">
        <v>226</v>
      </c>
      <c r="J3" s="64" t="s">
        <v>227</v>
      </c>
      <c r="K3" s="335"/>
      <c r="L3" s="341"/>
    </row>
    <row r="4" spans="1:12" ht="21" customHeight="1">
      <c r="A4" s="397" t="s">
        <v>46</v>
      </c>
      <c r="B4" s="401" t="s">
        <v>72</v>
      </c>
      <c r="C4" s="388" t="s">
        <v>73</v>
      </c>
      <c r="D4" s="389"/>
      <c r="E4" s="389"/>
      <c r="F4" s="389"/>
      <c r="G4" s="95"/>
      <c r="H4" s="95"/>
      <c r="I4" s="95"/>
      <c r="J4" s="95"/>
      <c r="K4" s="54"/>
      <c r="L4" s="25">
        <f>IF(AND(SUM(G4:H4)&lt;&gt;0,SUM(I4:J4)&lt;&gt;0),1000*SUM(G4:H4)/SUM(I4:J4),"")</f>
      </c>
    </row>
    <row r="5" spans="1:12" ht="21" customHeight="1" thickBot="1">
      <c r="A5" s="398"/>
      <c r="B5" s="402"/>
      <c r="C5" s="388" t="s">
        <v>74</v>
      </c>
      <c r="D5" s="389"/>
      <c r="E5" s="389"/>
      <c r="F5" s="389"/>
      <c r="G5" s="136"/>
      <c r="H5" s="136"/>
      <c r="I5" s="136"/>
      <c r="J5" s="136"/>
      <c r="K5" s="61"/>
      <c r="L5" s="26">
        <f>IF(AND(SUM(G5:H5)&lt;&gt;0,SUM(I5:J5)&lt;&gt;0),1000*SUM(G5:H5)/SUM(I5:J5),"")</f>
      </c>
    </row>
    <row r="6" spans="1:12" ht="21" customHeight="1" thickBot="1" thickTop="1">
      <c r="A6" s="399"/>
      <c r="B6" s="403"/>
      <c r="C6" s="376" t="s">
        <v>300</v>
      </c>
      <c r="D6" s="377"/>
      <c r="E6" s="377"/>
      <c r="F6" s="377"/>
      <c r="G6" s="132">
        <f>IF(SUM(G4:G5)&lt;&gt;0,SUM(G4:G5),"")</f>
      </c>
      <c r="H6" s="134">
        <f>IF(SUM(H4:H5)&lt;&gt;0,SUM(H4:H5),"")</f>
      </c>
      <c r="I6" s="133">
        <f>IF(SUM(I4:J5)&lt;&gt;0,IF(ISNUMBER(I5),I5,""),"")</f>
      </c>
      <c r="J6" s="135">
        <f>IF(SUM(I4:J5)&lt;&gt;0,IF(ISNUMBER(J5),J5,""),"")</f>
      </c>
      <c r="K6" s="114">
        <f>IF(SUM(K4:K5)&lt;&gt;0,IF(ISNUMBER(K5),K5,""),"")</f>
      </c>
      <c r="L6" s="118">
        <f>IF(AND(SUM(G6:H6)&gt;0,SUM(I6:J6)&gt;0),1000*SUM(G6:H6)/SUM(I6:J6),"")</f>
      </c>
    </row>
    <row r="7" spans="1:12" ht="21" customHeight="1" thickTop="1">
      <c r="A7" s="397" t="s">
        <v>51</v>
      </c>
      <c r="B7" s="401" t="s">
        <v>75</v>
      </c>
      <c r="C7" s="388" t="s">
        <v>76</v>
      </c>
      <c r="D7" s="389"/>
      <c r="E7" s="389"/>
      <c r="F7" s="389"/>
      <c r="G7" s="137"/>
      <c r="H7" s="137"/>
      <c r="I7" s="137"/>
      <c r="J7" s="137"/>
      <c r="K7" s="68"/>
      <c r="L7" s="28">
        <f>IF(ISNUMBER(G7),IF(AND(ISNUMBER(G7),ISNUMBER(I7),I7&lt;&gt;0),1000*G7/I7,""),IF(ISNUMBER(H7),IF(AND(ISNUMBER(H7),ISNUMBER(J7),J7&lt;&gt;0),1000*H7/J7,""),""))</f>
      </c>
    </row>
    <row r="8" spans="1:12" ht="21" customHeight="1" thickBot="1">
      <c r="A8" s="398"/>
      <c r="B8" s="402"/>
      <c r="C8" s="388" t="s">
        <v>77</v>
      </c>
      <c r="D8" s="389"/>
      <c r="E8" s="389"/>
      <c r="F8" s="389"/>
      <c r="G8" s="88"/>
      <c r="H8" s="125"/>
      <c r="I8" s="127"/>
      <c r="J8" s="125"/>
      <c r="K8" s="61"/>
      <c r="L8" s="26">
        <f>IF(ISNUMBER(G8),IF(AND(ISNUMBER(G8),ISNUMBER(I8),I8&lt;&gt;0),1000*G8/I8,""),IF(ISNUMBER(H8),IF(AND(ISNUMBER(H8),ISNUMBER(J8),J8&lt;&gt;0),1000*H8/J8,""),""))</f>
      </c>
    </row>
    <row r="9" spans="1:12" ht="21" customHeight="1" thickBot="1" thickTop="1">
      <c r="A9" s="398"/>
      <c r="B9" s="402"/>
      <c r="C9" s="384" t="s">
        <v>301</v>
      </c>
      <c r="D9" s="385"/>
      <c r="E9" s="385"/>
      <c r="F9" s="385"/>
      <c r="G9" s="123">
        <f>IF(SUM(G7:G8)&lt;&gt;0,SUM(G7:G8),"")</f>
      </c>
      <c r="H9" s="126">
        <f>IF(SUM(H7:H8)&lt;&gt;0,SUM(H7:H8),"")</f>
      </c>
      <c r="I9" s="113">
        <f>IF(SUM(I7:I8)&lt;&gt;0,SUM(I7:I8),"")</f>
      </c>
      <c r="J9" s="113">
        <f>IF(SUM(J7:J8)&lt;&gt;0,SUM(J7:J8),"")</f>
      </c>
      <c r="K9" s="114">
        <f>IF(SUM(K7:K8)&lt;&gt;0,SUM(K7:K8),"")</f>
      </c>
      <c r="L9" s="118">
        <f>IF(AND(SUM(G9:H9)&gt;0,SUM(I9:J9)&gt;0),1000*SUM(G9:H9)/SUM(I9:J9),"")</f>
      </c>
    </row>
    <row r="10" spans="1:12" ht="37.5" customHeight="1" thickBot="1" thickTop="1">
      <c r="A10" s="27" t="s">
        <v>78</v>
      </c>
      <c r="B10" s="408" t="s">
        <v>302</v>
      </c>
      <c r="C10" s="408"/>
      <c r="D10" s="408"/>
      <c r="E10" s="408"/>
      <c r="F10" s="408"/>
      <c r="G10" s="128"/>
      <c r="H10" s="129"/>
      <c r="I10" s="129"/>
      <c r="J10" s="129"/>
      <c r="K10" s="130"/>
      <c r="L10" s="131">
        <f>IF(ISNUMBER(G10),IF(AND(ISNUMBER(G10),ISNUMBER(I10),I10&lt;&gt;0),1000*G10/I10,""),IF(ISNUMBER(H10),IF(AND(ISNUMBER(H10),ISNUMBER(J10),J10&lt;&gt;0),1000*H10/J10,""),""))</f>
      </c>
    </row>
    <row r="11" spans="1:12" ht="21.75" customHeight="1">
      <c r="A11" s="379" t="s">
        <v>79</v>
      </c>
      <c r="B11" s="380"/>
      <c r="C11" s="380"/>
      <c r="D11" s="380"/>
      <c r="E11" s="380"/>
      <c r="F11" s="380"/>
      <c r="G11" s="383" t="s">
        <v>303</v>
      </c>
      <c r="H11" s="383"/>
      <c r="I11" s="386" t="s">
        <v>80</v>
      </c>
      <c r="J11" s="387"/>
      <c r="K11" s="419" t="s">
        <v>63</v>
      </c>
      <c r="L11" s="378" t="s">
        <v>81</v>
      </c>
    </row>
    <row r="12" spans="1:12" ht="54" customHeight="1">
      <c r="A12" s="381"/>
      <c r="B12" s="382"/>
      <c r="C12" s="382"/>
      <c r="D12" s="382"/>
      <c r="E12" s="382"/>
      <c r="F12" s="382"/>
      <c r="G12" s="66" t="s">
        <v>225</v>
      </c>
      <c r="H12" s="66" t="s">
        <v>224</v>
      </c>
      <c r="I12" s="386"/>
      <c r="J12" s="387"/>
      <c r="K12" s="357"/>
      <c r="L12" s="341"/>
    </row>
    <row r="13" spans="1:12" ht="21" customHeight="1">
      <c r="A13" s="15"/>
      <c r="B13" s="389" t="s">
        <v>82</v>
      </c>
      <c r="C13" s="449"/>
      <c r="D13" s="449"/>
      <c r="E13" s="449"/>
      <c r="F13" s="449"/>
      <c r="G13" s="95"/>
      <c r="H13" s="95"/>
      <c r="I13" s="452"/>
      <c r="J13" s="453"/>
      <c r="K13" s="54"/>
      <c r="L13" s="25">
        <f>IF(ISNUMBER(G13),IF(AND(ISNUMBER(G13),ISNUMBER(I13),G13&lt;&gt;0),I13/G13,""),IF(ISNUMBER(H13),IF(AND(ISNUMBER(H13),ISNUMBER(I13),H13&lt;&gt;0),I13/H13,""),""))</f>
      </c>
    </row>
    <row r="14" spans="1:12" ht="21" customHeight="1" thickBot="1">
      <c r="A14" s="29"/>
      <c r="B14" s="404" t="s">
        <v>83</v>
      </c>
      <c r="C14" s="405"/>
      <c r="D14" s="405"/>
      <c r="E14" s="405"/>
      <c r="F14" s="405"/>
      <c r="G14" s="88"/>
      <c r="H14" s="125"/>
      <c r="I14" s="454"/>
      <c r="J14" s="455"/>
      <c r="K14" s="61"/>
      <c r="L14" s="26">
        <f>IF(ISNUMBER(G14),IF(AND(ISNUMBER(G14),ISNUMBER(I14),G14&lt;&gt;0),I14/G14,""),IF(ISNUMBER(H14),IF(AND(ISNUMBER(H14),ISNUMBER(I14),H14&lt;&gt;0),I14/H14,""),""))</f>
      </c>
    </row>
    <row r="15" spans="1:12" ht="21" customHeight="1" thickBot="1" thickTop="1">
      <c r="A15" s="31"/>
      <c r="B15" s="468" t="s">
        <v>304</v>
      </c>
      <c r="C15" s="469"/>
      <c r="D15" s="469"/>
      <c r="E15" s="469"/>
      <c r="F15" s="469"/>
      <c r="G15" s="123">
        <f>IF(SUM(G13:G14)&lt;&gt;0,SUM(G13:G14),"")</f>
      </c>
      <c r="H15" s="126">
        <f>IF(SUM(H13:H14)&lt;&gt;0,SUM(H13:H14),"")</f>
      </c>
      <c r="I15" s="466">
        <f>IF(SUM(I13:I14)&lt;&gt;0,SUM(I13:I14),"")</f>
      </c>
      <c r="J15" s="467">
        <f>IF(SUM(J13:J14)&lt;&gt;0,SUM(J13:J14),"")</f>
      </c>
      <c r="K15" s="114">
        <f>IF(SUM(K13:K14)&lt;&gt;0,SUM(K13:K14),"")</f>
      </c>
      <c r="L15" s="118">
        <f>IF(AND(SUM(G15:H15)&gt;0,I15&gt;0),IF(ISNUMBER(I15),I15/SUM(G15:H15),""),"")</f>
      </c>
    </row>
    <row r="16" spans="1:12" ht="19.5" customHeight="1">
      <c r="A16" s="379" t="s">
        <v>84</v>
      </c>
      <c r="B16" s="380"/>
      <c r="C16" s="380"/>
      <c r="D16" s="380"/>
      <c r="E16" s="380"/>
      <c r="F16" s="380"/>
      <c r="G16" s="410" t="s">
        <v>305</v>
      </c>
      <c r="H16" s="410"/>
      <c r="I16" s="410" t="s">
        <v>306</v>
      </c>
      <c r="J16" s="410"/>
      <c r="K16" s="419" t="s">
        <v>63</v>
      </c>
      <c r="L16" s="378" t="s">
        <v>71</v>
      </c>
    </row>
    <row r="17" spans="1:12" ht="42.75" customHeight="1">
      <c r="A17" s="381"/>
      <c r="B17" s="382"/>
      <c r="C17" s="382"/>
      <c r="D17" s="382"/>
      <c r="E17" s="382"/>
      <c r="F17" s="382"/>
      <c r="G17" s="66" t="s">
        <v>223</v>
      </c>
      <c r="H17" s="66" t="s">
        <v>224</v>
      </c>
      <c r="I17" s="66" t="s">
        <v>228</v>
      </c>
      <c r="J17" s="66" t="s">
        <v>227</v>
      </c>
      <c r="K17" s="357"/>
      <c r="L17" s="341"/>
    </row>
    <row r="18" spans="1:12" ht="36.75" customHeight="1">
      <c r="A18" s="15"/>
      <c r="B18" s="389" t="s">
        <v>85</v>
      </c>
      <c r="C18" s="449"/>
      <c r="D18" s="449"/>
      <c r="E18" s="449"/>
      <c r="F18" s="449"/>
      <c r="G18" s="95"/>
      <c r="H18" s="95"/>
      <c r="I18" s="95"/>
      <c r="J18" s="95"/>
      <c r="K18" s="54"/>
      <c r="L18" s="25">
        <f>IF(AND(SUM(G18:H18)&lt;&gt;0,SUM(I18:J18)&lt;&gt;0),1000*SUM(G18:H18)/SUM(I18:J18),"")</f>
      </c>
    </row>
    <row r="19" spans="1:12" ht="36.75" customHeight="1" thickBot="1">
      <c r="A19" s="29"/>
      <c r="B19" s="404" t="s">
        <v>86</v>
      </c>
      <c r="C19" s="405"/>
      <c r="D19" s="405"/>
      <c r="E19" s="405"/>
      <c r="F19" s="405"/>
      <c r="G19" s="136"/>
      <c r="H19" s="136"/>
      <c r="I19" s="136"/>
      <c r="J19" s="136"/>
      <c r="K19" s="61"/>
      <c r="L19" s="26">
        <f>IF(AND(SUM(G19:H19)&lt;&gt;0,SUM(I19:J19)&lt;&gt;0),1000*SUM(G19:H19)/SUM(I19:J19),"")</f>
      </c>
    </row>
    <row r="20" spans="1:12" ht="21" customHeight="1" thickBot="1" thickTop="1">
      <c r="A20" s="30"/>
      <c r="B20" s="377" t="s">
        <v>307</v>
      </c>
      <c r="C20" s="449"/>
      <c r="D20" s="449"/>
      <c r="E20" s="449"/>
      <c r="F20" s="449"/>
      <c r="G20" s="132">
        <f>IF(SUM(G18:G19)&lt;&gt;0,SUM(G18:G19),"")</f>
      </c>
      <c r="H20" s="126">
        <f>IF(SUM(H18:H19)&lt;&gt;0,SUM(H18:H19),"")</f>
      </c>
      <c r="I20" s="133">
        <f>IF(SUM(I18:J19)&lt;&gt;0,IF(ISNUMBER(I18),I18,""),"")</f>
      </c>
      <c r="J20" s="133">
        <f>IF(SUM(I18:J19)&lt;&gt;0,IF(ISNUMBER(J18),J18,""),"")</f>
      </c>
      <c r="K20" s="114">
        <f>IF(SUM(K18:K19)&lt;&gt;0,IF(ISNUMBER(K18),K18,""),"")</f>
      </c>
      <c r="L20" s="118">
        <f>IF(AND(SUM(G20:H20)&gt;0,SUM(I20:J20)&gt;0),1000*SUM(G20:H20)/SUM(I20:J20),"")</f>
      </c>
    </row>
    <row r="21" spans="1:12" ht="50.25" customHeight="1" thickTop="1">
      <c r="A21" s="463" t="s">
        <v>308</v>
      </c>
      <c r="B21" s="464"/>
      <c r="C21" s="465"/>
      <c r="D21" s="414"/>
      <c r="E21" s="414"/>
      <c r="F21" s="367"/>
      <c r="G21" s="411"/>
      <c r="H21" s="411"/>
      <c r="I21" s="411"/>
      <c r="J21" s="412"/>
      <c r="K21" s="373"/>
      <c r="L21" s="374"/>
    </row>
    <row r="22" spans="1:12" ht="50.25" customHeight="1" thickBot="1">
      <c r="A22" s="363"/>
      <c r="B22" s="364"/>
      <c r="C22" s="365"/>
      <c r="D22" s="366" t="s">
        <v>67</v>
      </c>
      <c r="E22" s="366"/>
      <c r="F22" s="369" t="s">
        <v>68</v>
      </c>
      <c r="G22" s="406"/>
      <c r="H22" s="406"/>
      <c r="I22" s="406"/>
      <c r="J22" s="407"/>
      <c r="K22" s="369" t="s">
        <v>69</v>
      </c>
      <c r="L22" s="370"/>
    </row>
    <row r="23" spans="1:12" ht="21" customHeight="1">
      <c r="A23" s="459" t="s">
        <v>87</v>
      </c>
      <c r="B23" s="460"/>
      <c r="C23" s="460"/>
      <c r="D23" s="460"/>
      <c r="E23" s="460"/>
      <c r="F23" s="460"/>
      <c r="G23" s="461"/>
      <c r="H23" s="461"/>
      <c r="I23" s="461"/>
      <c r="J23" s="461"/>
      <c r="K23" s="461"/>
      <c r="L23" s="462"/>
    </row>
    <row r="24" spans="1:12" ht="24" customHeight="1" thickBot="1">
      <c r="A24" s="48"/>
      <c r="B24" s="408" t="s">
        <v>327</v>
      </c>
      <c r="C24" s="409"/>
      <c r="D24" s="409"/>
      <c r="E24" s="409"/>
      <c r="F24" s="409"/>
      <c r="G24" s="409"/>
      <c r="H24" s="51"/>
      <c r="I24" s="450"/>
      <c r="J24" s="450"/>
      <c r="K24" s="450"/>
      <c r="L24" s="451"/>
    </row>
    <row r="25" spans="1:12" ht="24" customHeight="1" thickBot="1">
      <c r="A25" s="420" t="s">
        <v>263</v>
      </c>
      <c r="B25" s="421"/>
      <c r="C25" s="421"/>
      <c r="D25" s="421"/>
      <c r="E25" s="421"/>
      <c r="F25" s="421"/>
      <c r="G25" s="421"/>
      <c r="H25" s="421"/>
      <c r="I25" s="421"/>
      <c r="J25" s="421"/>
      <c r="K25" s="421"/>
      <c r="L25" s="97">
        <f>IF(SUMIF('Part 1(B)(II)(1)(a)(i)'!A7:A17,"*C*",'Part 1(B)(II)(1)(a)(i)'!G7:G17)&gt;0,IF((SUMIF('Part 1(B)(II)(1)(a)(i)'!A7:A17,"*C*",'Part 1(B)(II)(1)(a)(i)'!G7:G17)+SUMIF('Part 1(B)(II)(1)(a)(i)'!A7:A17,"*C*",'Part 1(B)(II)(1)(a)(i)'!H7:H17)+SUM(G9:H9)+SUM(G15:H15))&gt;0,SUMIF('Part 1(B)(II)(1)(a)(i)'!A7:A17,"*C*",'Part 1(B)(II)(1)(a)(i)'!G7:G17)/(SUMIF('Part 1(B)(II)(1)(a)(i)'!A7:A17,"*C*",'Part 1(B)(II)(1)(a)(i)'!H7:H17)+SUMIF('Part 1(B)(II)(1)(a)(i)'!A7:C18,"*C*",'Part 1(B)(II)(1)(a)(i)'!I7:I17)+SUM(G9:H9)+SUM(G15:H15)),""),"")</f>
      </c>
    </row>
    <row r="26" spans="1:12" ht="26.25" customHeight="1" thickBot="1">
      <c r="A26" s="420" t="s">
        <v>229</v>
      </c>
      <c r="B26" s="421"/>
      <c r="C26" s="421"/>
      <c r="D26" s="421"/>
      <c r="E26" s="421"/>
      <c r="F26" s="421"/>
      <c r="G26" s="421"/>
      <c r="H26" s="421"/>
      <c r="I26" s="421"/>
      <c r="J26" s="421"/>
      <c r="K26" s="421"/>
      <c r="L26" s="98"/>
    </row>
    <row r="27" spans="1:12" ht="24.75" customHeight="1" thickBot="1">
      <c r="A27" s="456" t="s">
        <v>230</v>
      </c>
      <c r="B27" s="457"/>
      <c r="C27" s="457"/>
      <c r="D27" s="457"/>
      <c r="E27" s="457"/>
      <c r="F27" s="457"/>
      <c r="G27" s="457"/>
      <c r="H27" s="457"/>
      <c r="I27" s="457"/>
      <c r="J27" s="457"/>
      <c r="K27" s="457"/>
      <c r="L27" s="458"/>
    </row>
    <row r="28" spans="1:12" ht="33.75" customHeight="1" thickBot="1">
      <c r="A28" s="422"/>
      <c r="B28" s="423"/>
      <c r="C28" s="423"/>
      <c r="D28" s="423"/>
      <c r="E28" s="423"/>
      <c r="F28" s="423"/>
      <c r="G28" s="423"/>
      <c r="H28" s="423"/>
      <c r="I28" s="423"/>
      <c r="J28" s="423"/>
      <c r="K28" s="423"/>
      <c r="L28" s="424"/>
    </row>
    <row r="29" spans="1:12" ht="33.75" customHeight="1">
      <c r="A29" s="379" t="s">
        <v>231</v>
      </c>
      <c r="B29" s="380"/>
      <c r="C29" s="380"/>
      <c r="D29" s="380"/>
      <c r="E29" s="380"/>
      <c r="F29" s="380"/>
      <c r="G29" s="380"/>
      <c r="H29" s="380"/>
      <c r="I29" s="380"/>
      <c r="J29" s="380"/>
      <c r="K29" s="380"/>
      <c r="L29" s="413"/>
    </row>
    <row r="30" spans="1:12" ht="27" customHeight="1" thickBot="1">
      <c r="A30" s="433"/>
      <c r="B30" s="434"/>
      <c r="C30" s="434"/>
      <c r="D30" s="434"/>
      <c r="E30" s="434"/>
      <c r="F30" s="434"/>
      <c r="G30" s="434"/>
      <c r="H30" s="434"/>
      <c r="I30" s="434"/>
      <c r="J30" s="434"/>
      <c r="K30" s="434"/>
      <c r="L30" s="435"/>
    </row>
    <row r="31" spans="1:12" ht="27" customHeight="1" thickBot="1">
      <c r="A31" s="161" t="s">
        <v>2</v>
      </c>
      <c r="B31" s="263"/>
      <c r="C31" s="263"/>
      <c r="D31" s="263"/>
      <c r="E31" s="263"/>
      <c r="F31" s="263"/>
      <c r="G31" s="263"/>
      <c r="H31" s="263"/>
      <c r="I31" s="263"/>
      <c r="J31" s="263"/>
      <c r="K31" s="263"/>
      <c r="L31" s="264"/>
    </row>
    <row r="32" spans="1:12" ht="20.25" customHeight="1" thickBot="1">
      <c r="A32" s="446" t="s">
        <v>108</v>
      </c>
      <c r="B32" s="447"/>
      <c r="C32" s="447"/>
      <c r="D32" s="447"/>
      <c r="E32" s="447"/>
      <c r="F32" s="447"/>
      <c r="G32" s="447"/>
      <c r="H32" s="447"/>
      <c r="I32" s="447"/>
      <c r="J32" s="447"/>
      <c r="K32" s="447"/>
      <c r="L32" s="448"/>
    </row>
    <row r="33" spans="1:12" ht="20.25" customHeight="1" thickTop="1">
      <c r="A33" s="440"/>
      <c r="B33" s="441"/>
      <c r="C33" s="441"/>
      <c r="D33" s="441"/>
      <c r="E33" s="441"/>
      <c r="F33" s="442"/>
      <c r="G33" s="425" t="s">
        <v>309</v>
      </c>
      <c r="H33" s="426"/>
      <c r="I33" s="425" t="s">
        <v>310</v>
      </c>
      <c r="J33" s="426"/>
      <c r="K33" s="419" t="s">
        <v>63</v>
      </c>
      <c r="L33" s="378" t="s">
        <v>71</v>
      </c>
    </row>
    <row r="34" spans="1:12" ht="36.75" customHeight="1">
      <c r="A34" s="443"/>
      <c r="B34" s="444"/>
      <c r="C34" s="444"/>
      <c r="D34" s="444"/>
      <c r="E34" s="444"/>
      <c r="F34" s="445"/>
      <c r="G34" s="66" t="s">
        <v>225</v>
      </c>
      <c r="H34" s="66" t="s">
        <v>224</v>
      </c>
      <c r="I34" s="66" t="s">
        <v>228</v>
      </c>
      <c r="J34" s="65" t="s">
        <v>227</v>
      </c>
      <c r="K34" s="357"/>
      <c r="L34" s="341"/>
    </row>
    <row r="35" spans="1:12" ht="36" customHeight="1">
      <c r="A35" s="431" t="s">
        <v>92</v>
      </c>
      <c r="B35" s="432"/>
      <c r="C35" s="432"/>
      <c r="D35" s="432"/>
      <c r="E35" s="432"/>
      <c r="F35" s="432"/>
      <c r="G35" s="95"/>
      <c r="H35" s="95"/>
      <c r="I35" s="95"/>
      <c r="J35" s="95"/>
      <c r="K35" s="54"/>
      <c r="L35" s="25">
        <f>IF(ISNUMBER(G35),IF(AND(ISNUMBER(G35),ISNUMBER(I35),I35&lt;&gt;0),1000*G35/I35,""),IF(ISNUMBER(H35),IF(AND(ISNUMBER(H35),ISNUMBER(J35),J35&lt;&gt;0),1000*H35/J35,""),""))</f>
      </c>
    </row>
    <row r="36" spans="1:12" ht="36" customHeight="1" thickBot="1">
      <c r="A36" s="431" t="s">
        <v>93</v>
      </c>
      <c r="B36" s="432"/>
      <c r="C36" s="432"/>
      <c r="D36" s="432"/>
      <c r="E36" s="432"/>
      <c r="F36" s="432"/>
      <c r="G36" s="59"/>
      <c r="H36" s="59"/>
      <c r="I36" s="59"/>
      <c r="J36" s="59"/>
      <c r="K36" s="61"/>
      <c r="L36" s="26">
        <f>IF(ISNUMBER(G36),IF(AND(ISNUMBER(G36),ISNUMBER(I36),I36&lt;&gt;0),1000*G36/I36,""),IF(ISNUMBER(H36),IF(AND(ISNUMBER(H36),ISNUMBER(J36),J36&lt;&gt;0),1000*H36/J36,""),""))</f>
      </c>
    </row>
    <row r="37" spans="1:12" ht="38.25" customHeight="1" thickBot="1" thickTop="1">
      <c r="A37" s="415" t="s">
        <v>94</v>
      </c>
      <c r="B37" s="416"/>
      <c r="C37" s="416"/>
      <c r="D37" s="416"/>
      <c r="E37" s="416"/>
      <c r="F37" s="416"/>
      <c r="G37" s="69">
        <f>IF(SUM(G35:G36)&lt;&gt;0,SUM(G35:G36),"")</f>
      </c>
      <c r="H37" s="63">
        <f>IF(SUM(H35:H36)&lt;&gt;0,SUM(H35:H36),"")</f>
      </c>
      <c r="I37" s="67">
        <f>IF(SUM(I35:I36)&lt;&gt;0,SUM(I35:I36),"")</f>
      </c>
      <c r="J37" s="67">
        <f>IF(SUM(J35:J36)&lt;&gt;0,SUM(J35:J36),"")</f>
      </c>
      <c r="K37" s="35">
        <f>IF(SUM(K35:K36)&lt;&gt;0,SUM(K35:K36),"")</f>
      </c>
      <c r="L37" s="38">
        <f>IF(AND(SUM(G37:H37)&gt;0,SUM(I37:J37)&gt;0),1000*SUM(G37:H37)/SUM(I37:J37),"")</f>
      </c>
    </row>
    <row r="38" spans="1:12" ht="33.75" customHeight="1" thickBot="1">
      <c r="A38" s="427" t="s">
        <v>95</v>
      </c>
      <c r="B38" s="288"/>
      <c r="C38" s="288"/>
      <c r="D38" s="288"/>
      <c r="E38" s="288"/>
      <c r="F38" s="288"/>
      <c r="G38" s="288"/>
      <c r="H38" s="289"/>
      <c r="I38" s="428"/>
      <c r="J38" s="429"/>
      <c r="K38" s="429"/>
      <c r="L38" s="430"/>
    </row>
    <row r="39" spans="1:12" ht="27.75" customHeight="1" thickTop="1">
      <c r="A39" s="436" t="s">
        <v>311</v>
      </c>
      <c r="B39" s="437"/>
      <c r="C39" s="437"/>
      <c r="D39" s="414"/>
      <c r="E39" s="414"/>
      <c r="F39" s="367"/>
      <c r="G39" s="411"/>
      <c r="H39" s="411"/>
      <c r="I39" s="411"/>
      <c r="J39" s="412"/>
      <c r="K39" s="417"/>
      <c r="L39" s="418"/>
    </row>
    <row r="40" spans="1:12" ht="33.75" customHeight="1" thickBot="1">
      <c r="A40" s="438"/>
      <c r="B40" s="439"/>
      <c r="C40" s="439"/>
      <c r="D40" s="366" t="s">
        <v>67</v>
      </c>
      <c r="E40" s="366"/>
      <c r="F40" s="369" t="s">
        <v>68</v>
      </c>
      <c r="G40" s="406"/>
      <c r="H40" s="406"/>
      <c r="I40" s="406"/>
      <c r="J40" s="407"/>
      <c r="K40" s="369" t="s">
        <v>69</v>
      </c>
      <c r="L40" s="370"/>
    </row>
  </sheetData>
  <sheetProtection password="CC71" sheet="1" objects="1" scenarios="1" selectLockedCells="1"/>
  <mergeCells count="71">
    <mergeCell ref="B15:F15"/>
    <mergeCell ref="F22:J22"/>
    <mergeCell ref="I16:J16"/>
    <mergeCell ref="I14:J14"/>
    <mergeCell ref="A27:L27"/>
    <mergeCell ref="L16:L17"/>
    <mergeCell ref="A23:L23"/>
    <mergeCell ref="A16:F17"/>
    <mergeCell ref="D21:E21"/>
    <mergeCell ref="A21:C22"/>
    <mergeCell ref="I15:J15"/>
    <mergeCell ref="B20:F20"/>
    <mergeCell ref="B18:F18"/>
    <mergeCell ref="D22:E22"/>
    <mergeCell ref="I24:L24"/>
    <mergeCell ref="B13:F13"/>
    <mergeCell ref="I13:J13"/>
    <mergeCell ref="K16:K17"/>
    <mergeCell ref="K21:L21"/>
    <mergeCell ref="K22:L22"/>
    <mergeCell ref="F21:J21"/>
    <mergeCell ref="D40:E40"/>
    <mergeCell ref="A35:F35"/>
    <mergeCell ref="L33:L34"/>
    <mergeCell ref="A30:L30"/>
    <mergeCell ref="A39:C40"/>
    <mergeCell ref="A31:L31"/>
    <mergeCell ref="A33:F34"/>
    <mergeCell ref="G33:H33"/>
    <mergeCell ref="K40:L40"/>
    <mergeCell ref="A36:F36"/>
    <mergeCell ref="A37:F37"/>
    <mergeCell ref="K39:L39"/>
    <mergeCell ref="K33:K34"/>
    <mergeCell ref="A25:K25"/>
    <mergeCell ref="A28:L28"/>
    <mergeCell ref="I33:J33"/>
    <mergeCell ref="A38:H38"/>
    <mergeCell ref="I38:L38"/>
    <mergeCell ref="A32:L32"/>
    <mergeCell ref="A26:K26"/>
    <mergeCell ref="B14:F14"/>
    <mergeCell ref="A7:A9"/>
    <mergeCell ref="F40:J40"/>
    <mergeCell ref="B24:G24"/>
    <mergeCell ref="G16:H16"/>
    <mergeCell ref="B19:F19"/>
    <mergeCell ref="F39:J39"/>
    <mergeCell ref="B10:F10"/>
    <mergeCell ref="A29:L29"/>
    <mergeCell ref="D39:E39"/>
    <mergeCell ref="A1:L1"/>
    <mergeCell ref="C4:F4"/>
    <mergeCell ref="A2:F3"/>
    <mergeCell ref="G2:H2"/>
    <mergeCell ref="I2:J2"/>
    <mergeCell ref="K2:K3"/>
    <mergeCell ref="A4:A6"/>
    <mergeCell ref="C5:F5"/>
    <mergeCell ref="L2:L3"/>
    <mergeCell ref="B4:B6"/>
    <mergeCell ref="C6:F6"/>
    <mergeCell ref="L11:L12"/>
    <mergeCell ref="A11:F12"/>
    <mergeCell ref="G11:H11"/>
    <mergeCell ref="C9:F9"/>
    <mergeCell ref="I11:J12"/>
    <mergeCell ref="C7:F7"/>
    <mergeCell ref="B7:B9"/>
    <mergeCell ref="C8:F8"/>
    <mergeCell ref="K11:K12"/>
  </mergeCells>
  <printOptions/>
  <pageMargins left="0.31496062992125984" right="0.31496062992125984" top="0.7480314960629921" bottom="0.7480314960629921" header="0.31496062992125984" footer="0.31496062992125984"/>
  <pageSetup horizontalDpi="1200" verticalDpi="1200" orientation="portrait" paperSize="9" scale="79" r:id="rId3"/>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Light,標準"EMSD/EAC2021&amp;C&amp;"Frutiger Light,標準"Page &amp;P of &amp;N&amp;R&amp;"Frutiger Light,標準"EE-EAes2021(V.0)</oddFooter>
  </headerFooter>
  <rowBreaks count="1" manualBreakCount="1">
    <brk id="30" max="255" man="1"/>
  </rowBreaks>
  <drawing r:id="rId2"/>
  <legacyDrawing r:id="rId1"/>
</worksheet>
</file>

<file path=xl/worksheets/sheet7.xml><?xml version="1.0" encoding="utf-8"?>
<worksheet xmlns="http://schemas.openxmlformats.org/spreadsheetml/2006/main" xmlns:r="http://schemas.openxmlformats.org/officeDocument/2006/relationships">
  <sheetPr codeName="工作表6"/>
  <dimension ref="A1:J32"/>
  <sheetViews>
    <sheetView view="pageLayout" workbookViewId="0" topLeftCell="A1">
      <selection activeCell="H11" sqref="H11:J11"/>
    </sheetView>
  </sheetViews>
  <sheetFormatPr defaultColWidth="9.00390625" defaultRowHeight="15.75"/>
  <cols>
    <col min="1" max="1" width="7.375" style="0" customWidth="1"/>
    <col min="2" max="2" width="21.125" style="0" customWidth="1"/>
    <col min="3" max="3" width="19.00390625" style="0" customWidth="1"/>
    <col min="4" max="4" width="9.50390625" style="0" customWidth="1"/>
    <col min="5" max="5" width="9.00390625" style="0" customWidth="1"/>
    <col min="6" max="6" width="7.375" style="0" customWidth="1"/>
    <col min="7" max="7" width="14.625" style="0" customWidth="1"/>
    <col min="8" max="8" width="6.25390625" style="0" customWidth="1"/>
    <col min="9" max="9" width="7.50390625" style="0" customWidth="1"/>
    <col min="10" max="10" width="11.125" style="0" customWidth="1"/>
    <col min="11" max="11" width="2.25390625" style="0" customWidth="1"/>
  </cols>
  <sheetData>
    <row r="1" spans="1:10" ht="33.75" customHeight="1" thickBot="1">
      <c r="A1" s="161" t="s">
        <v>2</v>
      </c>
      <c r="B1" s="263"/>
      <c r="C1" s="263"/>
      <c r="D1" s="263"/>
      <c r="E1" s="263"/>
      <c r="F1" s="263"/>
      <c r="G1" s="263"/>
      <c r="H1" s="263"/>
      <c r="I1" s="263"/>
      <c r="J1" s="264"/>
    </row>
    <row r="2" spans="1:10" ht="33" customHeight="1" thickBot="1">
      <c r="A2" s="516" t="s">
        <v>96</v>
      </c>
      <c r="B2" s="517"/>
      <c r="C2" s="494" t="s">
        <v>97</v>
      </c>
      <c r="D2" s="495"/>
      <c r="E2" s="495"/>
      <c r="F2" s="495"/>
      <c r="G2" s="495"/>
      <c r="H2" s="495"/>
      <c r="I2" s="495"/>
      <c r="J2" s="496"/>
    </row>
    <row r="3" spans="1:10" ht="24.75" customHeight="1" thickTop="1">
      <c r="A3" s="12" t="s">
        <v>20</v>
      </c>
      <c r="B3" s="393" t="s">
        <v>98</v>
      </c>
      <c r="C3" s="382"/>
      <c r="D3" s="382"/>
      <c r="E3" s="382"/>
      <c r="F3" s="382"/>
      <c r="G3" s="497"/>
      <c r="H3" s="498"/>
      <c r="I3" s="499"/>
      <c r="J3" s="500"/>
    </row>
    <row r="4" spans="1:10" ht="24.75" customHeight="1">
      <c r="A4" s="11" t="s">
        <v>21</v>
      </c>
      <c r="B4" s="260" t="s">
        <v>100</v>
      </c>
      <c r="C4" s="208"/>
      <c r="D4" s="208"/>
      <c r="E4" s="208"/>
      <c r="F4" s="208"/>
      <c r="G4" s="222"/>
      <c r="H4" s="486"/>
      <c r="I4" s="487"/>
      <c r="J4" s="488"/>
    </row>
    <row r="5" spans="1:10" ht="24.75" customHeight="1">
      <c r="A5" s="11" t="s">
        <v>99</v>
      </c>
      <c r="B5" s="260" t="s">
        <v>101</v>
      </c>
      <c r="C5" s="208"/>
      <c r="D5" s="208"/>
      <c r="E5" s="208"/>
      <c r="F5" s="208"/>
      <c r="G5" s="222"/>
      <c r="H5" s="486"/>
      <c r="I5" s="487"/>
      <c r="J5" s="488"/>
    </row>
    <row r="6" spans="1:10" ht="33.75" customHeight="1">
      <c r="A6" s="11" t="s">
        <v>56</v>
      </c>
      <c r="B6" s="260" t="s">
        <v>102</v>
      </c>
      <c r="C6" s="208"/>
      <c r="D6" s="208"/>
      <c r="E6" s="208"/>
      <c r="F6" s="208"/>
      <c r="G6" s="222"/>
      <c r="H6" s="486"/>
      <c r="I6" s="487"/>
      <c r="J6" s="488"/>
    </row>
    <row r="7" spans="1:10" ht="33" customHeight="1">
      <c r="A7" s="11" t="s">
        <v>57</v>
      </c>
      <c r="B7" s="260" t="s">
        <v>103</v>
      </c>
      <c r="C7" s="208"/>
      <c r="D7" s="208"/>
      <c r="E7" s="208"/>
      <c r="F7" s="208"/>
      <c r="G7" s="222"/>
      <c r="H7" s="486"/>
      <c r="I7" s="487"/>
      <c r="J7" s="488"/>
    </row>
    <row r="8" spans="1:10" ht="22.5" customHeight="1">
      <c r="A8" s="12" t="s">
        <v>58</v>
      </c>
      <c r="B8" s="260" t="s">
        <v>105</v>
      </c>
      <c r="C8" s="208"/>
      <c r="D8" s="208"/>
      <c r="E8" s="208"/>
      <c r="F8" s="208"/>
      <c r="G8" s="222"/>
      <c r="H8" s="486"/>
      <c r="I8" s="487"/>
      <c r="J8" s="488"/>
    </row>
    <row r="9" spans="1:10" ht="22.5" customHeight="1">
      <c r="A9" s="12" t="s">
        <v>104</v>
      </c>
      <c r="B9" s="260" t="s">
        <v>106</v>
      </c>
      <c r="C9" s="208"/>
      <c r="D9" s="208"/>
      <c r="E9" s="208"/>
      <c r="F9" s="208"/>
      <c r="G9" s="222"/>
      <c r="H9" s="489"/>
      <c r="I9" s="490"/>
      <c r="J9" s="491"/>
    </row>
    <row r="10" spans="1:10" ht="33" customHeight="1">
      <c r="A10" s="12"/>
      <c r="B10" s="480" t="s">
        <v>312</v>
      </c>
      <c r="C10" s="208"/>
      <c r="D10" s="208"/>
      <c r="E10" s="208"/>
      <c r="F10" s="208"/>
      <c r="G10" s="208"/>
      <c r="H10" s="474">
        <f>IF(SUM(H3:J9)&lt;&gt;0,SUM(H3:J9),"")</f>
      </c>
      <c r="I10" s="475"/>
      <c r="J10" s="476"/>
    </row>
    <row r="11" spans="1:10" ht="21.75" customHeight="1">
      <c r="A11" s="12"/>
      <c r="B11" s="260" t="s">
        <v>107</v>
      </c>
      <c r="C11" s="208"/>
      <c r="D11" s="208"/>
      <c r="E11" s="208"/>
      <c r="F11" s="208"/>
      <c r="G11" s="222"/>
      <c r="H11" s="477"/>
      <c r="I11" s="478"/>
      <c r="J11" s="479"/>
    </row>
    <row r="12" spans="1:10" ht="33" customHeight="1">
      <c r="A12" s="12"/>
      <c r="B12" s="480" t="s">
        <v>367</v>
      </c>
      <c r="C12" s="208"/>
      <c r="D12" s="208"/>
      <c r="E12" s="208"/>
      <c r="F12" s="215"/>
      <c r="G12" s="215"/>
      <c r="H12" s="474">
        <f>IF(AND(ISNUMBER(H10),ISNUMBER(H11),H11&lt;&gt;0),1000*H10/H11,"")</f>
      </c>
      <c r="I12" s="475"/>
      <c r="J12" s="476"/>
    </row>
    <row r="13" spans="1:10" ht="21" customHeight="1">
      <c r="A13" s="52"/>
      <c r="B13" s="503" t="s">
        <v>328</v>
      </c>
      <c r="C13" s="504"/>
      <c r="D13" s="414"/>
      <c r="E13" s="414"/>
      <c r="F13" s="519"/>
      <c r="G13" s="520"/>
      <c r="H13" s="368"/>
      <c r="I13" s="373"/>
      <c r="J13" s="374"/>
    </row>
    <row r="14" spans="1:10" ht="21" customHeight="1" thickBot="1">
      <c r="A14" s="53"/>
      <c r="B14" s="505"/>
      <c r="C14" s="506"/>
      <c r="D14" s="366" t="s">
        <v>67</v>
      </c>
      <c r="E14" s="366"/>
      <c r="F14" s="369" t="s">
        <v>68</v>
      </c>
      <c r="G14" s="371"/>
      <c r="H14" s="372"/>
      <c r="I14" s="369" t="s">
        <v>69</v>
      </c>
      <c r="J14" s="370"/>
    </row>
    <row r="15" spans="1:10" ht="20.25" customHeight="1" thickBot="1">
      <c r="A15" s="446" t="s">
        <v>109</v>
      </c>
      <c r="B15" s="447"/>
      <c r="C15" s="447"/>
      <c r="D15" s="447"/>
      <c r="E15" s="447"/>
      <c r="F15" s="447"/>
      <c r="G15" s="447"/>
      <c r="H15" s="447"/>
      <c r="I15" s="447"/>
      <c r="J15" s="448"/>
    </row>
    <row r="16" spans="1:10" ht="21.75" customHeight="1" thickTop="1">
      <c r="A16" s="483"/>
      <c r="B16" s="484"/>
      <c r="C16" s="484"/>
      <c r="D16" s="484"/>
      <c r="E16" s="484"/>
      <c r="F16" s="485"/>
      <c r="G16" s="335" t="s">
        <v>110</v>
      </c>
      <c r="H16" s="481"/>
      <c r="I16" s="482"/>
      <c r="J16" s="41" t="s">
        <v>63</v>
      </c>
    </row>
    <row r="17" spans="1:10" ht="19.5" customHeight="1">
      <c r="A17" s="15"/>
      <c r="B17" s="389" t="s">
        <v>111</v>
      </c>
      <c r="C17" s="449"/>
      <c r="D17" s="449"/>
      <c r="E17" s="449"/>
      <c r="F17" s="501"/>
      <c r="G17" s="486"/>
      <c r="H17" s="487"/>
      <c r="I17" s="502"/>
      <c r="J17" s="13"/>
    </row>
    <row r="18" spans="1:10" ht="19.5" customHeight="1">
      <c r="A18" s="15"/>
      <c r="B18" s="389" t="s">
        <v>112</v>
      </c>
      <c r="C18" s="449"/>
      <c r="D18" s="449"/>
      <c r="E18" s="449"/>
      <c r="F18" s="501"/>
      <c r="G18" s="486"/>
      <c r="H18" s="487"/>
      <c r="I18" s="502"/>
      <c r="J18" s="13"/>
    </row>
    <row r="19" spans="1:10" ht="19.5" customHeight="1">
      <c r="A19" s="15"/>
      <c r="B19" s="389" t="s">
        <v>113</v>
      </c>
      <c r="C19" s="449"/>
      <c r="D19" s="449"/>
      <c r="E19" s="449"/>
      <c r="F19" s="501"/>
      <c r="G19" s="486"/>
      <c r="H19" s="487"/>
      <c r="I19" s="502"/>
      <c r="J19" s="13"/>
    </row>
    <row r="20" spans="1:10" ht="19.5" customHeight="1">
      <c r="A20" s="15"/>
      <c r="B20" s="389" t="s">
        <v>114</v>
      </c>
      <c r="C20" s="449"/>
      <c r="D20" s="449"/>
      <c r="E20" s="449"/>
      <c r="F20" s="501"/>
      <c r="G20" s="486"/>
      <c r="H20" s="487"/>
      <c r="I20" s="502"/>
      <c r="J20" s="13"/>
    </row>
    <row r="21" spans="1:10" ht="19.5" customHeight="1">
      <c r="A21" s="15"/>
      <c r="B21" s="389" t="s">
        <v>115</v>
      </c>
      <c r="C21" s="449"/>
      <c r="D21" s="449"/>
      <c r="E21" s="449"/>
      <c r="F21" s="501"/>
      <c r="G21" s="486"/>
      <c r="H21" s="487"/>
      <c r="I21" s="502"/>
      <c r="J21" s="13"/>
    </row>
    <row r="22" spans="1:10" ht="19.5" customHeight="1">
      <c r="A22" s="15"/>
      <c r="B22" s="389" t="s">
        <v>116</v>
      </c>
      <c r="C22" s="449"/>
      <c r="D22" s="449"/>
      <c r="E22" s="449"/>
      <c r="F22" s="501"/>
      <c r="G22" s="486"/>
      <c r="H22" s="487"/>
      <c r="I22" s="502"/>
      <c r="J22" s="13"/>
    </row>
    <row r="23" spans="1:10" ht="19.5" customHeight="1">
      <c r="A23" s="15"/>
      <c r="B23" s="389" t="s">
        <v>117</v>
      </c>
      <c r="C23" s="449"/>
      <c r="D23" s="449"/>
      <c r="E23" s="449"/>
      <c r="F23" s="501"/>
      <c r="G23" s="486"/>
      <c r="H23" s="487"/>
      <c r="I23" s="502"/>
      <c r="J23" s="13"/>
    </row>
    <row r="24" spans="1:10" ht="19.5" customHeight="1" thickBot="1">
      <c r="A24" s="15"/>
      <c r="B24" s="389" t="s">
        <v>118</v>
      </c>
      <c r="C24" s="449"/>
      <c r="D24" s="449"/>
      <c r="E24" s="449"/>
      <c r="F24" s="501"/>
      <c r="G24" s="489"/>
      <c r="H24" s="490"/>
      <c r="I24" s="518"/>
      <c r="J24" s="36"/>
    </row>
    <row r="25" spans="1:10" ht="19.5" customHeight="1" thickBot="1" thickTop="1">
      <c r="A25" s="30"/>
      <c r="B25" s="377" t="s">
        <v>313</v>
      </c>
      <c r="C25" s="449"/>
      <c r="D25" s="449"/>
      <c r="E25" s="449"/>
      <c r="F25" s="449"/>
      <c r="G25" s="492">
        <f>IF(SUM(G17:I24)&lt;&gt;0,SUM(G17:I24),"")</f>
      </c>
      <c r="H25" s="493"/>
      <c r="I25" s="493"/>
      <c r="J25" s="124">
        <f>IF(SUM(J17:J24)&lt;&gt;0,SUM(J17:J24),"")</f>
      </c>
    </row>
    <row r="26" spans="1:10" ht="22.5" customHeight="1" thickTop="1">
      <c r="A26" s="512" t="s">
        <v>314</v>
      </c>
      <c r="B26" s="513"/>
      <c r="C26" s="513"/>
      <c r="D26" s="414"/>
      <c r="E26" s="414"/>
      <c r="F26" s="367"/>
      <c r="G26" s="368"/>
      <c r="H26" s="368"/>
      <c r="I26" s="373"/>
      <c r="J26" s="374"/>
    </row>
    <row r="27" spans="1:10" ht="25.5" customHeight="1" thickBot="1">
      <c r="A27" s="514"/>
      <c r="B27" s="515"/>
      <c r="C27" s="515"/>
      <c r="D27" s="366" t="s">
        <v>67</v>
      </c>
      <c r="E27" s="366"/>
      <c r="F27" s="369" t="s">
        <v>68</v>
      </c>
      <c r="G27" s="371"/>
      <c r="H27" s="372"/>
      <c r="I27" s="369" t="s">
        <v>69</v>
      </c>
      <c r="J27" s="370"/>
    </row>
    <row r="28" spans="1:10" ht="25.5" customHeight="1">
      <c r="A28" s="470" t="s">
        <v>315</v>
      </c>
      <c r="B28" s="471"/>
      <c r="C28" s="472"/>
      <c r="D28" s="472"/>
      <c r="E28" s="472"/>
      <c r="F28" s="472"/>
      <c r="G28" s="472"/>
      <c r="H28" s="472"/>
      <c r="I28" s="472"/>
      <c r="J28" s="473"/>
    </row>
    <row r="29" spans="1:10" ht="34.5" customHeight="1">
      <c r="A29" s="11"/>
      <c r="B29" s="260" t="s">
        <v>119</v>
      </c>
      <c r="C29" s="208"/>
      <c r="D29" s="208"/>
      <c r="E29" s="208"/>
      <c r="F29" s="208"/>
      <c r="G29" s="222"/>
      <c r="H29" s="486"/>
      <c r="I29" s="487"/>
      <c r="J29" s="488"/>
    </row>
    <row r="30" spans="1:10" ht="24.75" customHeight="1">
      <c r="A30" s="11"/>
      <c r="B30" s="260" t="s">
        <v>120</v>
      </c>
      <c r="C30" s="208"/>
      <c r="D30" s="208"/>
      <c r="E30" s="208"/>
      <c r="F30" s="208"/>
      <c r="G30" s="222"/>
      <c r="H30" s="486"/>
      <c r="I30" s="487"/>
      <c r="J30" s="488"/>
    </row>
    <row r="31" spans="1:10" ht="24.75" customHeight="1">
      <c r="A31" s="11"/>
      <c r="B31" s="260" t="s">
        <v>213</v>
      </c>
      <c r="C31" s="208"/>
      <c r="D31" s="208"/>
      <c r="E31" s="208"/>
      <c r="F31" s="208"/>
      <c r="G31" s="208"/>
      <c r="H31" s="510"/>
      <c r="I31" s="510"/>
      <c r="J31" s="511"/>
    </row>
    <row r="32" spans="1:10" ht="140.25" customHeight="1">
      <c r="A32" s="507"/>
      <c r="B32" s="508"/>
      <c r="C32" s="508"/>
      <c r="D32" s="508"/>
      <c r="E32" s="508"/>
      <c r="F32" s="508"/>
      <c r="G32" s="508"/>
      <c r="H32" s="508"/>
      <c r="I32" s="508"/>
      <c r="J32" s="509"/>
    </row>
  </sheetData>
  <sheetProtection password="CC71" sheet="1" objects="1" selectLockedCells="1"/>
  <mergeCells count="65">
    <mergeCell ref="A1:J1"/>
    <mergeCell ref="A2:B2"/>
    <mergeCell ref="G24:I24"/>
    <mergeCell ref="B29:G29"/>
    <mergeCell ref="H29:J29"/>
    <mergeCell ref="F13:H13"/>
    <mergeCell ref="I13:J13"/>
    <mergeCell ref="D14:E14"/>
    <mergeCell ref="I14:J14"/>
    <mergeCell ref="B20:F20"/>
    <mergeCell ref="B30:G30"/>
    <mergeCell ref="H30:J30"/>
    <mergeCell ref="B23:F23"/>
    <mergeCell ref="G23:I23"/>
    <mergeCell ref="B24:F24"/>
    <mergeCell ref="A32:J32"/>
    <mergeCell ref="B31:J31"/>
    <mergeCell ref="F27:H27"/>
    <mergeCell ref="B25:F25"/>
    <mergeCell ref="A26:C27"/>
    <mergeCell ref="G20:I20"/>
    <mergeCell ref="B21:F21"/>
    <mergeCell ref="G21:I21"/>
    <mergeCell ref="B13:C14"/>
    <mergeCell ref="D13:E13"/>
    <mergeCell ref="B22:F22"/>
    <mergeCell ref="G22:I22"/>
    <mergeCell ref="D26:E26"/>
    <mergeCell ref="F26:H26"/>
    <mergeCell ref="I26:J26"/>
    <mergeCell ref="D27:E27"/>
    <mergeCell ref="B17:F17"/>
    <mergeCell ref="G17:I17"/>
    <mergeCell ref="B18:F18"/>
    <mergeCell ref="G18:I18"/>
    <mergeCell ref="B19:F19"/>
    <mergeCell ref="G19:I19"/>
    <mergeCell ref="I27:J27"/>
    <mergeCell ref="G25:I25"/>
    <mergeCell ref="C2:J2"/>
    <mergeCell ref="B3:G3"/>
    <mergeCell ref="H3:J3"/>
    <mergeCell ref="B4:G4"/>
    <mergeCell ref="H4:J4"/>
    <mergeCell ref="B5:G5"/>
    <mergeCell ref="H5:J5"/>
    <mergeCell ref="F14:H14"/>
    <mergeCell ref="H6:J6"/>
    <mergeCell ref="B7:G7"/>
    <mergeCell ref="H7:J7"/>
    <mergeCell ref="B8:G8"/>
    <mergeCell ref="H8:J8"/>
    <mergeCell ref="B9:G9"/>
    <mergeCell ref="H9:J9"/>
    <mergeCell ref="B6:G6"/>
    <mergeCell ref="A28:J28"/>
    <mergeCell ref="H10:J10"/>
    <mergeCell ref="B11:G11"/>
    <mergeCell ref="H11:J11"/>
    <mergeCell ref="B12:G12"/>
    <mergeCell ref="H12:J12"/>
    <mergeCell ref="G16:I16"/>
    <mergeCell ref="A15:J15"/>
    <mergeCell ref="A16:F16"/>
    <mergeCell ref="B10:G10"/>
  </mergeCells>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Light,標準"EMSD/EAC2021&amp;C&amp;"Frutiger Light,標準"Page &amp;P of &amp;N&amp;R&amp;"Frutiger Light,標準"EE-EAes2021(V.0)</oddFooter>
  </headerFooter>
</worksheet>
</file>

<file path=xl/worksheets/sheet8.xml><?xml version="1.0" encoding="utf-8"?>
<worksheet xmlns="http://schemas.openxmlformats.org/spreadsheetml/2006/main" xmlns:r="http://schemas.openxmlformats.org/officeDocument/2006/relationships">
  <sheetPr codeName="工作表8"/>
  <dimension ref="A1:J25"/>
  <sheetViews>
    <sheetView view="pageLayout" workbookViewId="0" topLeftCell="A1">
      <selection activeCell="E2" sqref="E2:F2"/>
    </sheetView>
  </sheetViews>
  <sheetFormatPr defaultColWidth="9.00390625" defaultRowHeight="15.75"/>
  <cols>
    <col min="1" max="1" width="7.375" style="0" customWidth="1"/>
    <col min="2" max="2" width="31.125" style="0" customWidth="1"/>
    <col min="3" max="3" width="8.625" style="0" customWidth="1"/>
    <col min="4" max="4" width="8.75390625" style="0" customWidth="1"/>
    <col min="5" max="5" width="9.00390625" style="0" customWidth="1"/>
    <col min="6" max="6" width="9.25390625" style="0" customWidth="1"/>
    <col min="7" max="7" width="8.50390625" style="0" customWidth="1"/>
    <col min="8" max="8" width="8.875" style="0" customWidth="1"/>
    <col min="9" max="9" width="9.125" style="0" customWidth="1"/>
    <col min="10" max="10" width="9.25390625" style="0" customWidth="1"/>
    <col min="11" max="11" width="2.25390625" style="0" customWidth="1"/>
  </cols>
  <sheetData>
    <row r="1" spans="1:10" ht="33.75" customHeight="1" thickBot="1">
      <c r="A1" s="560" t="s">
        <v>141</v>
      </c>
      <c r="B1" s="561"/>
      <c r="C1" s="561"/>
      <c r="D1" s="561"/>
      <c r="E1" s="561"/>
      <c r="F1" s="561"/>
      <c r="G1" s="561"/>
      <c r="H1" s="561"/>
      <c r="I1" s="577" t="s">
        <v>121</v>
      </c>
      <c r="J1" s="578"/>
    </row>
    <row r="2" spans="1:10" ht="27" customHeight="1">
      <c r="A2" s="576" t="s">
        <v>122</v>
      </c>
      <c r="B2" s="555" t="s">
        <v>316</v>
      </c>
      <c r="C2" s="556"/>
      <c r="D2" s="557"/>
      <c r="E2" s="562"/>
      <c r="F2" s="563"/>
      <c r="G2" s="562"/>
      <c r="H2" s="563"/>
      <c r="I2" s="562"/>
      <c r="J2" s="564"/>
    </row>
    <row r="3" spans="1:10" ht="14.25" customHeight="1">
      <c r="A3" s="524"/>
      <c r="B3" s="543"/>
      <c r="C3" s="543"/>
      <c r="D3" s="541"/>
      <c r="E3" s="521" t="s">
        <v>123</v>
      </c>
      <c r="F3" s="522"/>
      <c r="G3" s="521" t="s">
        <v>123</v>
      </c>
      <c r="H3" s="522"/>
      <c r="I3" s="521" t="s">
        <v>123</v>
      </c>
      <c r="J3" s="523"/>
    </row>
    <row r="4" spans="1:10" ht="14.25" customHeight="1">
      <c r="A4" s="524"/>
      <c r="B4" s="543"/>
      <c r="C4" s="543"/>
      <c r="D4" s="541"/>
      <c r="E4" s="545" t="s">
        <v>124</v>
      </c>
      <c r="F4" s="546"/>
      <c r="G4" s="545" t="s">
        <v>125</v>
      </c>
      <c r="H4" s="546"/>
      <c r="I4" s="545" t="s">
        <v>126</v>
      </c>
      <c r="J4" s="554"/>
    </row>
    <row r="5" spans="1:10" ht="27.75" customHeight="1">
      <c r="A5" s="397" t="s">
        <v>127</v>
      </c>
      <c r="B5" s="404" t="s">
        <v>317</v>
      </c>
      <c r="C5" s="405"/>
      <c r="D5" s="553"/>
      <c r="E5" s="526"/>
      <c r="F5" s="535"/>
      <c r="G5" s="526"/>
      <c r="H5" s="535"/>
      <c r="I5" s="526"/>
      <c r="J5" s="535"/>
    </row>
    <row r="6" spans="1:10" ht="14.25" customHeight="1">
      <c r="A6" s="524"/>
      <c r="B6" s="543"/>
      <c r="C6" s="543"/>
      <c r="D6" s="541"/>
      <c r="E6" s="521" t="s">
        <v>139</v>
      </c>
      <c r="F6" s="522"/>
      <c r="G6" s="521" t="s">
        <v>139</v>
      </c>
      <c r="H6" s="522"/>
      <c r="I6" s="521" t="s">
        <v>139</v>
      </c>
      <c r="J6" s="523"/>
    </row>
    <row r="7" spans="1:10" ht="14.25" customHeight="1" thickBot="1">
      <c r="A7" s="525"/>
      <c r="B7" s="544"/>
      <c r="C7" s="544"/>
      <c r="D7" s="542"/>
      <c r="E7" s="545" t="s">
        <v>124</v>
      </c>
      <c r="F7" s="546"/>
      <c r="G7" s="521" t="s">
        <v>125</v>
      </c>
      <c r="H7" s="522"/>
      <c r="I7" s="521" t="s">
        <v>126</v>
      </c>
      <c r="J7" s="523"/>
    </row>
    <row r="8" spans="1:10" ht="27" customHeight="1" thickTop="1">
      <c r="A8" s="397" t="s">
        <v>128</v>
      </c>
      <c r="B8" s="404" t="s">
        <v>318</v>
      </c>
      <c r="C8" s="405"/>
      <c r="D8" s="405"/>
      <c r="E8" s="529">
        <f>IF(AND(IF(ISNUMBER(E2),E2,0)=0,IF(ISNUMBER(E5),E5,0)=0),"",IF(ISNUMBER(E2),E2,0)*3.6+IF(ISNUMBER(E5),E5,0))</f>
      </c>
      <c r="F8" s="530"/>
      <c r="G8" s="531">
        <f>IF(AND(IF(ISNUMBER(G2),G2,0)=0,IF(ISNUMBER(G5),G5,0)=0),"",IF(ISNUMBER(G2),G2,0)*3.6+IF(ISNUMBER(G5),G5,0))</f>
      </c>
      <c r="H8" s="532"/>
      <c r="I8" s="533">
        <f>IF(AND(IF(ISNUMBER(I2),I2,0)=0,IF(ISNUMBER(I5),I5,0)=0),"",IF(ISNUMBER(I2),I2,0)*3.6+IF(ISNUMBER(I5),I5,0))</f>
      </c>
      <c r="J8" s="534"/>
    </row>
    <row r="9" spans="1:10" ht="14.25" customHeight="1">
      <c r="A9" s="524"/>
      <c r="B9" s="543"/>
      <c r="C9" s="543"/>
      <c r="D9" s="543"/>
      <c r="E9" s="558" t="s">
        <v>139</v>
      </c>
      <c r="F9" s="559"/>
      <c r="G9" s="538" t="s">
        <v>139</v>
      </c>
      <c r="H9" s="522"/>
      <c r="I9" s="521" t="s">
        <v>139</v>
      </c>
      <c r="J9" s="523"/>
    </row>
    <row r="10" spans="1:10" ht="14.25" customHeight="1" thickBot="1">
      <c r="A10" s="525"/>
      <c r="B10" s="544"/>
      <c r="C10" s="544"/>
      <c r="D10" s="544"/>
      <c r="E10" s="539" t="s">
        <v>124</v>
      </c>
      <c r="F10" s="540"/>
      <c r="G10" s="538" t="s">
        <v>125</v>
      </c>
      <c r="H10" s="522"/>
      <c r="I10" s="521" t="s">
        <v>126</v>
      </c>
      <c r="J10" s="523"/>
    </row>
    <row r="11" spans="1:10" ht="33" customHeight="1" thickTop="1">
      <c r="A11" s="547" t="s">
        <v>129</v>
      </c>
      <c r="B11" s="548" t="s">
        <v>319</v>
      </c>
      <c r="C11" s="543"/>
      <c r="D11" s="543"/>
      <c r="E11" s="529">
        <f>IF(ISNUMBER(E8),IF(ISNUMBER('Part 1(B)(I)'!H9),IF('Part 1(B)(I)'!H9=0,"",E8/'Part 1(B)(I)'!H9),""),"")</f>
      </c>
      <c r="F11" s="530"/>
      <c r="G11" s="549">
        <f>IF(ISNUMBER(G8),IF(ISNUMBER('Part 1(B)(I)'!H9),IF('Part 1(B)(I)'!H9=0,"",G8/'Part 1(B)(I)'!H9),""),"")</f>
      </c>
      <c r="H11" s="550"/>
      <c r="I11" s="551">
        <f>IF(ISNUMBER(I8),IF(ISNUMBER('Part 1(B)(I)'!H9),IF('Part 1(B)(I)'!H9=0,"",I8/'Part 1(B)(I)'!H9),""),"")</f>
      </c>
      <c r="J11" s="552"/>
    </row>
    <row r="12" spans="1:10" ht="26.25" customHeight="1">
      <c r="A12" s="524"/>
      <c r="B12" s="543"/>
      <c r="C12" s="543"/>
      <c r="D12" s="543"/>
      <c r="E12" s="558" t="s">
        <v>140</v>
      </c>
      <c r="F12" s="559"/>
      <c r="G12" s="538" t="s">
        <v>140</v>
      </c>
      <c r="H12" s="522"/>
      <c r="I12" s="521" t="s">
        <v>140</v>
      </c>
      <c r="J12" s="523"/>
    </row>
    <row r="13" spans="1:10" ht="26.25" customHeight="1" thickBot="1">
      <c r="A13" s="525"/>
      <c r="B13" s="544"/>
      <c r="C13" s="544"/>
      <c r="D13" s="544"/>
      <c r="E13" s="539" t="s">
        <v>124</v>
      </c>
      <c r="F13" s="540"/>
      <c r="G13" s="538" t="s">
        <v>125</v>
      </c>
      <c r="H13" s="522"/>
      <c r="I13" s="521" t="s">
        <v>126</v>
      </c>
      <c r="J13" s="523"/>
    </row>
    <row r="14" spans="1:10" ht="28.5" customHeight="1" thickTop="1">
      <c r="A14" s="397" t="s">
        <v>130</v>
      </c>
      <c r="B14" s="401" t="s">
        <v>320</v>
      </c>
      <c r="C14" s="526"/>
      <c r="D14" s="527"/>
      <c r="E14" s="536"/>
      <c r="F14" s="537"/>
      <c r="G14" s="526"/>
      <c r="H14" s="535"/>
      <c r="I14" s="526"/>
      <c r="J14" s="528"/>
    </row>
    <row r="15" spans="1:10" ht="15.75" customHeight="1">
      <c r="A15" s="524"/>
      <c r="B15" s="541"/>
      <c r="C15" s="521" t="s">
        <v>264</v>
      </c>
      <c r="D15" s="522"/>
      <c r="E15" s="521" t="s">
        <v>265</v>
      </c>
      <c r="F15" s="522"/>
      <c r="G15" s="521" t="s">
        <v>266</v>
      </c>
      <c r="H15" s="522"/>
      <c r="I15" s="521" t="s">
        <v>267</v>
      </c>
      <c r="J15" s="523"/>
    </row>
    <row r="16" spans="1:10" ht="27" customHeight="1">
      <c r="A16" s="524"/>
      <c r="B16" s="541"/>
      <c r="C16" s="526"/>
      <c r="D16" s="527"/>
      <c r="E16" s="526"/>
      <c r="F16" s="527"/>
      <c r="G16" s="526"/>
      <c r="H16" s="535"/>
      <c r="I16" s="526"/>
      <c r="J16" s="528"/>
    </row>
    <row r="17" spans="1:10" ht="15.75" customHeight="1">
      <c r="A17" s="524"/>
      <c r="B17" s="541"/>
      <c r="C17" s="521" t="s">
        <v>268</v>
      </c>
      <c r="D17" s="522"/>
      <c r="E17" s="521" t="s">
        <v>269</v>
      </c>
      <c r="F17" s="522"/>
      <c r="G17" s="521" t="s">
        <v>270</v>
      </c>
      <c r="H17" s="522"/>
      <c r="I17" s="521" t="s">
        <v>271</v>
      </c>
      <c r="J17" s="523"/>
    </row>
    <row r="18" spans="1:10" ht="26.25" customHeight="1">
      <c r="A18" s="524"/>
      <c r="B18" s="541"/>
      <c r="C18" s="526"/>
      <c r="D18" s="527"/>
      <c r="E18" s="526"/>
      <c r="F18" s="527"/>
      <c r="G18" s="526"/>
      <c r="H18" s="535"/>
      <c r="I18" s="526"/>
      <c r="J18" s="528"/>
    </row>
    <row r="19" spans="1:10" ht="15.75" customHeight="1">
      <c r="A19" s="525"/>
      <c r="B19" s="542"/>
      <c r="C19" s="521" t="s">
        <v>272</v>
      </c>
      <c r="D19" s="522"/>
      <c r="E19" s="521" t="s">
        <v>273</v>
      </c>
      <c r="F19" s="522"/>
      <c r="G19" s="521" t="s">
        <v>274</v>
      </c>
      <c r="H19" s="522"/>
      <c r="I19" s="521" t="s">
        <v>275</v>
      </c>
      <c r="J19" s="523"/>
    </row>
    <row r="20" spans="1:10" ht="56.25" customHeight="1">
      <c r="A20" s="397" t="s">
        <v>131</v>
      </c>
      <c r="B20" s="401" t="s">
        <v>321</v>
      </c>
      <c r="C20" s="526"/>
      <c r="D20" s="527"/>
      <c r="E20" s="526"/>
      <c r="F20" s="527"/>
      <c r="G20" s="526"/>
      <c r="H20" s="535"/>
      <c r="I20" s="526"/>
      <c r="J20" s="528"/>
    </row>
    <row r="21" spans="1:10" ht="15.75" customHeight="1">
      <c r="A21" s="524"/>
      <c r="B21" s="541"/>
      <c r="C21" s="521" t="s">
        <v>135</v>
      </c>
      <c r="D21" s="522"/>
      <c r="E21" s="521" t="s">
        <v>132</v>
      </c>
      <c r="F21" s="522"/>
      <c r="G21" s="521" t="s">
        <v>133</v>
      </c>
      <c r="H21" s="522"/>
      <c r="I21" s="521" t="s">
        <v>134</v>
      </c>
      <c r="J21" s="523"/>
    </row>
    <row r="22" spans="1:10" ht="33" customHeight="1">
      <c r="A22" s="397" t="s">
        <v>136</v>
      </c>
      <c r="B22" s="385" t="s">
        <v>322</v>
      </c>
      <c r="C22" s="581"/>
      <c r="D22" s="581"/>
      <c r="E22" s="581"/>
      <c r="F22" s="581"/>
      <c r="G22" s="581"/>
      <c r="H22" s="582"/>
      <c r="I22" s="579"/>
      <c r="J22" s="580"/>
    </row>
    <row r="23" spans="1:10" ht="15.75" customHeight="1">
      <c r="A23" s="524"/>
      <c r="B23" s="583"/>
      <c r="C23" s="584"/>
      <c r="D23" s="584"/>
      <c r="E23" s="584"/>
      <c r="F23" s="584"/>
      <c r="G23" s="584"/>
      <c r="H23" s="585"/>
      <c r="I23" s="521" t="s">
        <v>137</v>
      </c>
      <c r="J23" s="523"/>
    </row>
    <row r="24" spans="1:10" ht="33" customHeight="1">
      <c r="A24" s="397" t="s">
        <v>138</v>
      </c>
      <c r="B24" s="566" t="s">
        <v>323</v>
      </c>
      <c r="C24" s="567"/>
      <c r="D24" s="567"/>
      <c r="E24" s="567"/>
      <c r="F24" s="567"/>
      <c r="G24" s="567"/>
      <c r="H24" s="568"/>
      <c r="I24" s="572"/>
      <c r="J24" s="573"/>
    </row>
    <row r="25" spans="1:10" ht="15.75" customHeight="1" thickBot="1">
      <c r="A25" s="565"/>
      <c r="B25" s="569"/>
      <c r="C25" s="570"/>
      <c r="D25" s="570"/>
      <c r="E25" s="570"/>
      <c r="F25" s="570"/>
      <c r="G25" s="570"/>
      <c r="H25" s="571"/>
      <c r="I25" s="574" t="s">
        <v>16</v>
      </c>
      <c r="J25" s="575"/>
    </row>
  </sheetData>
  <sheetProtection password="CC71" sheet="1" objects="1" selectLockedCells="1"/>
  <mergeCells count="90">
    <mergeCell ref="A8:A10"/>
    <mergeCell ref="A2:A4"/>
    <mergeCell ref="I1:J1"/>
    <mergeCell ref="E4:F4"/>
    <mergeCell ref="G4:H4"/>
    <mergeCell ref="A22:A23"/>
    <mergeCell ref="I22:J22"/>
    <mergeCell ref="I23:J23"/>
    <mergeCell ref="B22:H23"/>
    <mergeCell ref="C21:D21"/>
    <mergeCell ref="A24:A25"/>
    <mergeCell ref="B24:H25"/>
    <mergeCell ref="I24:J24"/>
    <mergeCell ref="I25:J25"/>
    <mergeCell ref="E21:F21"/>
    <mergeCell ref="G21:H21"/>
    <mergeCell ref="I21:J21"/>
    <mergeCell ref="A20:A21"/>
    <mergeCell ref="B20:B21"/>
    <mergeCell ref="C20:D20"/>
    <mergeCell ref="A1:H1"/>
    <mergeCell ref="E2:F2"/>
    <mergeCell ref="G2:H2"/>
    <mergeCell ref="I2:J2"/>
    <mergeCell ref="E20:F20"/>
    <mergeCell ref="G20:H20"/>
    <mergeCell ref="I20:J20"/>
    <mergeCell ref="E18:F18"/>
    <mergeCell ref="E12:F12"/>
    <mergeCell ref="E15:F15"/>
    <mergeCell ref="I4:J4"/>
    <mergeCell ref="E3:F3"/>
    <mergeCell ref="G3:H3"/>
    <mergeCell ref="I3:J3"/>
    <mergeCell ref="B2:D4"/>
    <mergeCell ref="C19:D19"/>
    <mergeCell ref="E9:F9"/>
    <mergeCell ref="E6:F6"/>
    <mergeCell ref="G6:H6"/>
    <mergeCell ref="I6:J6"/>
    <mergeCell ref="E7:F7"/>
    <mergeCell ref="G7:H7"/>
    <mergeCell ref="I7:J7"/>
    <mergeCell ref="A11:A13"/>
    <mergeCell ref="B11:D13"/>
    <mergeCell ref="E11:F11"/>
    <mergeCell ref="G11:H11"/>
    <mergeCell ref="I11:J11"/>
    <mergeCell ref="A5:A7"/>
    <mergeCell ref="B5:D7"/>
    <mergeCell ref="E5:F5"/>
    <mergeCell ref="G5:H5"/>
    <mergeCell ref="I5:J5"/>
    <mergeCell ref="B14:B19"/>
    <mergeCell ref="G9:H9"/>
    <mergeCell ref="I9:J9"/>
    <mergeCell ref="E10:F10"/>
    <mergeCell ref="G10:H10"/>
    <mergeCell ref="I10:J10"/>
    <mergeCell ref="B8:D10"/>
    <mergeCell ref="G18:H18"/>
    <mergeCell ref="I18:J18"/>
    <mergeCell ref="E14:F14"/>
    <mergeCell ref="G14:H14"/>
    <mergeCell ref="C18:D18"/>
    <mergeCell ref="G12:H12"/>
    <mergeCell ref="I12:J12"/>
    <mergeCell ref="E13:F13"/>
    <mergeCell ref="G13:H13"/>
    <mergeCell ref="I13:J13"/>
    <mergeCell ref="G17:H17"/>
    <mergeCell ref="I16:J16"/>
    <mergeCell ref="E8:F8"/>
    <mergeCell ref="G8:H8"/>
    <mergeCell ref="I8:J8"/>
    <mergeCell ref="I17:J17"/>
    <mergeCell ref="I14:J14"/>
    <mergeCell ref="I15:J15"/>
    <mergeCell ref="E16:F16"/>
    <mergeCell ref="G16:H16"/>
    <mergeCell ref="C17:D17"/>
    <mergeCell ref="E19:F19"/>
    <mergeCell ref="G19:H19"/>
    <mergeCell ref="I19:J19"/>
    <mergeCell ref="A14:A19"/>
    <mergeCell ref="C14:D14"/>
    <mergeCell ref="C15:D15"/>
    <mergeCell ref="C16:D16"/>
    <mergeCell ref="G15:H15"/>
    <mergeCell ref="E17:F17"/>
  </mergeCells>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Light,標準"EMSD/EAC2021&amp;C&amp;"Frutiger Light,標準"Page &amp;P of &amp;N&amp;R&amp;"Frutiger Light,標準"EE-EAes2021(V.0)</oddFooter>
  </headerFooter>
</worksheet>
</file>

<file path=xl/worksheets/sheet9.xml><?xml version="1.0" encoding="utf-8"?>
<worksheet xmlns="http://schemas.openxmlformats.org/spreadsheetml/2006/main" xmlns:r="http://schemas.openxmlformats.org/officeDocument/2006/relationships">
  <sheetPr codeName="工作表9"/>
  <dimension ref="A1:W32"/>
  <sheetViews>
    <sheetView showZeros="0" view="pageLayout" workbookViewId="0" topLeftCell="A1">
      <selection activeCell="H13" sqref="H13:L14"/>
    </sheetView>
  </sheetViews>
  <sheetFormatPr defaultColWidth="9.00390625" defaultRowHeight="15.75"/>
  <cols>
    <col min="1" max="1" width="10.25390625" style="16" customWidth="1"/>
    <col min="2" max="2" width="6.25390625" style="16" customWidth="1"/>
    <col min="3" max="3" width="4.375" style="16" customWidth="1"/>
    <col min="4" max="4" width="4.50390625" style="16" customWidth="1"/>
    <col min="5" max="5" width="4.625" style="16" customWidth="1"/>
    <col min="6" max="6" width="4.50390625" style="16" customWidth="1"/>
    <col min="7" max="7" width="6.00390625" style="16" customWidth="1"/>
    <col min="8" max="11" width="16.625" style="16" customWidth="1"/>
    <col min="12" max="12" width="15.625" style="16" customWidth="1"/>
    <col min="13" max="13" width="3.00390625" style="16" customWidth="1"/>
    <col min="14" max="14" width="9.00390625" style="16" customWidth="1"/>
    <col min="15" max="15" width="2.875" style="16" hidden="1" customWidth="1"/>
    <col min="16" max="23" width="7.125" style="70" hidden="1" customWidth="1"/>
    <col min="24" max="16384" width="9.00390625" style="16" customWidth="1"/>
  </cols>
  <sheetData>
    <row r="1" spans="1:12" ht="33.75" customHeight="1" thickBot="1">
      <c r="A1" s="560" t="s">
        <v>215</v>
      </c>
      <c r="B1" s="615"/>
      <c r="C1" s="615"/>
      <c r="D1" s="615"/>
      <c r="E1" s="615"/>
      <c r="F1" s="615"/>
      <c r="G1" s="615"/>
      <c r="H1" s="615"/>
      <c r="I1" s="615"/>
      <c r="J1" s="615"/>
      <c r="K1" s="616" t="s">
        <v>232</v>
      </c>
      <c r="L1" s="617"/>
    </row>
    <row r="2" spans="1:12" ht="16.5">
      <c r="A2" s="618" t="s">
        <v>207</v>
      </c>
      <c r="B2" s="619"/>
      <c r="C2" s="619"/>
      <c r="D2" s="619"/>
      <c r="E2" s="619"/>
      <c r="F2" s="619"/>
      <c r="G2" s="620"/>
      <c r="H2" s="32">
        <f>IF(P7&gt;0,P7,"")</f>
      </c>
      <c r="I2" s="607">
        <f>IF(Q7&gt;0,Q7,"")</f>
      </c>
      <c r="J2" s="629"/>
      <c r="K2" s="607">
        <f>IF(R7&gt;0,R7,"")</f>
      </c>
      <c r="L2" s="608"/>
    </row>
    <row r="3" spans="1:12" ht="17.25" thickBot="1">
      <c r="A3" s="621"/>
      <c r="B3" s="622"/>
      <c r="C3" s="622"/>
      <c r="D3" s="622"/>
      <c r="E3" s="622"/>
      <c r="F3" s="622"/>
      <c r="G3" s="623"/>
      <c r="H3" s="17" t="s">
        <v>148</v>
      </c>
      <c r="I3" s="605" t="s">
        <v>149</v>
      </c>
      <c r="J3" s="606"/>
      <c r="K3" s="605" t="s">
        <v>150</v>
      </c>
      <c r="L3" s="630"/>
    </row>
    <row r="4" spans="1:12" ht="16.5">
      <c r="A4" s="621"/>
      <c r="B4" s="622"/>
      <c r="C4" s="622"/>
      <c r="D4" s="622"/>
      <c r="E4" s="622"/>
      <c r="F4" s="622"/>
      <c r="G4" s="623"/>
      <c r="H4" s="32">
        <f>IF(S7&gt;0,S7,"")</f>
      </c>
      <c r="I4" s="33">
        <f>IF(U7&gt;0,U7,"")</f>
      </c>
      <c r="J4" s="33">
        <f>IF(T7&gt;0,T7,"")</f>
      </c>
      <c r="K4" s="33">
        <f>IF(V7&gt;0,V7,"")</f>
      </c>
      <c r="L4" s="34">
        <f>IF(W7&gt;0,W7,"")</f>
      </c>
    </row>
    <row r="5" spans="1:12" ht="17.25" thickBot="1">
      <c r="A5" s="624"/>
      <c r="B5" s="625"/>
      <c r="C5" s="625"/>
      <c r="D5" s="625"/>
      <c r="E5" s="625"/>
      <c r="F5" s="625"/>
      <c r="G5" s="626"/>
      <c r="H5" s="18" t="s">
        <v>132</v>
      </c>
      <c r="I5" s="19" t="s">
        <v>151</v>
      </c>
      <c r="J5" s="19" t="s">
        <v>144</v>
      </c>
      <c r="K5" s="19" t="s">
        <v>145</v>
      </c>
      <c r="L5" s="20" t="s">
        <v>146</v>
      </c>
    </row>
    <row r="6" spans="1:12" ht="15.75" customHeight="1">
      <c r="A6" s="631" t="s">
        <v>142</v>
      </c>
      <c r="B6" s="586" t="s">
        <v>143</v>
      </c>
      <c r="C6" s="587"/>
      <c r="D6" s="587"/>
      <c r="E6" s="587"/>
      <c r="F6" s="587"/>
      <c r="G6" s="588"/>
      <c r="H6" s="100" t="s">
        <v>355</v>
      </c>
      <c r="I6" s="99"/>
      <c r="J6" s="99"/>
      <c r="K6" s="99"/>
      <c r="L6" s="101" t="s">
        <v>356</v>
      </c>
    </row>
    <row r="7" spans="1:23" ht="15.75" customHeight="1">
      <c r="A7" s="632"/>
      <c r="B7" s="589"/>
      <c r="C7" s="590"/>
      <c r="D7" s="590"/>
      <c r="E7" s="590"/>
      <c r="F7" s="590"/>
      <c r="G7" s="591"/>
      <c r="H7" s="612" t="s">
        <v>357</v>
      </c>
      <c r="I7" s="613"/>
      <c r="J7" s="613"/>
      <c r="K7" s="613"/>
      <c r="L7" s="614"/>
      <c r="P7" s="71">
        <f aca="true" t="shared" si="0" ref="P7:W7">COUNTIF(P9:P33,TRUE)</f>
        <v>0</v>
      </c>
      <c r="Q7" s="71">
        <f t="shared" si="0"/>
        <v>0</v>
      </c>
      <c r="R7" s="71">
        <f t="shared" si="0"/>
        <v>0</v>
      </c>
      <c r="S7" s="71">
        <f t="shared" si="0"/>
        <v>0</v>
      </c>
      <c r="T7" s="71">
        <f t="shared" si="0"/>
        <v>0</v>
      </c>
      <c r="U7" s="71">
        <f t="shared" si="0"/>
        <v>0</v>
      </c>
      <c r="V7" s="71">
        <f t="shared" si="0"/>
        <v>0</v>
      </c>
      <c r="W7" s="71">
        <f t="shared" si="0"/>
        <v>0</v>
      </c>
    </row>
    <row r="8" spans="1:23" ht="14.25" customHeight="1">
      <c r="A8" s="15"/>
      <c r="B8" s="627" t="s">
        <v>147</v>
      </c>
      <c r="C8" s="628"/>
      <c r="D8" s="628"/>
      <c r="E8" s="628"/>
      <c r="F8" s="628"/>
      <c r="G8" s="628"/>
      <c r="H8" s="609" t="s">
        <v>233</v>
      </c>
      <c r="I8" s="609"/>
      <c r="J8" s="609"/>
      <c r="K8" s="610"/>
      <c r="L8" s="611"/>
      <c r="P8" s="70" t="s">
        <v>329</v>
      </c>
      <c r="Q8" s="70" t="s">
        <v>330</v>
      </c>
      <c r="R8" s="70" t="s">
        <v>331</v>
      </c>
      <c r="S8" s="70" t="s">
        <v>332</v>
      </c>
      <c r="T8" s="70" t="s">
        <v>333</v>
      </c>
      <c r="U8" s="70" t="s">
        <v>334</v>
      </c>
      <c r="V8" s="70" t="s">
        <v>335</v>
      </c>
      <c r="W8" s="70" t="s">
        <v>336</v>
      </c>
    </row>
    <row r="9" spans="1:23" ht="42" customHeight="1">
      <c r="A9" s="603"/>
      <c r="B9" s="595"/>
      <c r="C9" s="592"/>
      <c r="D9" s="593"/>
      <c r="E9" s="593"/>
      <c r="F9" s="593"/>
      <c r="G9" s="594"/>
      <c r="H9" s="597"/>
      <c r="I9" s="598"/>
      <c r="J9" s="598"/>
      <c r="K9" s="598"/>
      <c r="L9" s="599"/>
      <c r="O9" s="16" t="s">
        <v>340</v>
      </c>
      <c r="P9" s="70" t="b">
        <v>0</v>
      </c>
      <c r="Q9" s="70" t="b">
        <v>0</v>
      </c>
      <c r="R9" s="70" t="b">
        <v>0</v>
      </c>
      <c r="S9" s="70" t="b">
        <v>0</v>
      </c>
      <c r="T9" s="70" t="b">
        <v>0</v>
      </c>
      <c r="U9" s="70" t="b">
        <v>0</v>
      </c>
      <c r="V9" s="70" t="b">
        <v>0</v>
      </c>
      <c r="W9" s="70" t="b">
        <v>0</v>
      </c>
    </row>
    <row r="10" spans="1:12" ht="24" customHeight="1">
      <c r="A10" s="604"/>
      <c r="B10" s="596"/>
      <c r="C10" s="592"/>
      <c r="D10" s="593"/>
      <c r="E10" s="593"/>
      <c r="F10" s="593"/>
      <c r="G10" s="594"/>
      <c r="H10" s="600"/>
      <c r="I10" s="601"/>
      <c r="J10" s="601"/>
      <c r="K10" s="601"/>
      <c r="L10" s="602"/>
    </row>
    <row r="11" spans="1:23" ht="42" customHeight="1">
      <c r="A11" s="603"/>
      <c r="B11" s="595"/>
      <c r="C11" s="592"/>
      <c r="D11" s="593"/>
      <c r="E11" s="593"/>
      <c r="F11" s="593"/>
      <c r="G11" s="594"/>
      <c r="H11" s="597"/>
      <c r="I11" s="598"/>
      <c r="J11" s="598"/>
      <c r="K11" s="598"/>
      <c r="L11" s="599"/>
      <c r="O11" s="16" t="s">
        <v>337</v>
      </c>
      <c r="P11" s="70" t="b">
        <v>0</v>
      </c>
      <c r="Q11" s="70" t="b">
        <v>0</v>
      </c>
      <c r="R11" s="70" t="b">
        <v>0</v>
      </c>
      <c r="S11" s="70" t="b">
        <v>0</v>
      </c>
      <c r="T11" s="70" t="b">
        <v>0</v>
      </c>
      <c r="U11" s="70" t="b">
        <v>0</v>
      </c>
      <c r="V11" s="70" t="b">
        <v>0</v>
      </c>
      <c r="W11" s="70" t="b">
        <v>0</v>
      </c>
    </row>
    <row r="12" spans="1:12" ht="24" customHeight="1">
      <c r="A12" s="604"/>
      <c r="B12" s="596"/>
      <c r="C12" s="592"/>
      <c r="D12" s="593"/>
      <c r="E12" s="593"/>
      <c r="F12" s="593"/>
      <c r="G12" s="594"/>
      <c r="H12" s="600"/>
      <c r="I12" s="601"/>
      <c r="J12" s="601"/>
      <c r="K12" s="601"/>
      <c r="L12" s="602"/>
    </row>
    <row r="13" spans="1:23" ht="42" customHeight="1">
      <c r="A13" s="603"/>
      <c r="B13" s="595"/>
      <c r="C13" s="592"/>
      <c r="D13" s="593"/>
      <c r="E13" s="593"/>
      <c r="F13" s="593"/>
      <c r="G13" s="594"/>
      <c r="H13" s="597"/>
      <c r="I13" s="598"/>
      <c r="J13" s="598"/>
      <c r="K13" s="598"/>
      <c r="L13" s="599"/>
      <c r="O13" s="16" t="s">
        <v>341</v>
      </c>
      <c r="P13" s="70" t="b">
        <v>0</v>
      </c>
      <c r="Q13" s="70" t="b">
        <v>0</v>
      </c>
      <c r="R13" s="70" t="b">
        <v>0</v>
      </c>
      <c r="S13" s="70" t="b">
        <v>0</v>
      </c>
      <c r="T13" s="70" t="b">
        <v>0</v>
      </c>
      <c r="U13" s="70" t="b">
        <v>0</v>
      </c>
      <c r="V13" s="70" t="b">
        <v>0</v>
      </c>
      <c r="W13" s="70" t="b">
        <v>0</v>
      </c>
    </row>
    <row r="14" spans="1:12" ht="24" customHeight="1">
      <c r="A14" s="604"/>
      <c r="B14" s="596"/>
      <c r="C14" s="592"/>
      <c r="D14" s="593"/>
      <c r="E14" s="593"/>
      <c r="F14" s="593"/>
      <c r="G14" s="594"/>
      <c r="H14" s="600"/>
      <c r="I14" s="601"/>
      <c r="J14" s="601"/>
      <c r="K14" s="601"/>
      <c r="L14" s="602"/>
    </row>
    <row r="15" spans="1:23" ht="42" customHeight="1">
      <c r="A15" s="603"/>
      <c r="B15" s="595"/>
      <c r="C15" s="592"/>
      <c r="D15" s="593"/>
      <c r="E15" s="593"/>
      <c r="F15" s="593"/>
      <c r="G15" s="594"/>
      <c r="H15" s="597"/>
      <c r="I15" s="598"/>
      <c r="J15" s="598"/>
      <c r="K15" s="598"/>
      <c r="L15" s="599"/>
      <c r="O15" s="16" t="s">
        <v>342</v>
      </c>
      <c r="P15" s="70" t="b">
        <v>0</v>
      </c>
      <c r="Q15" s="70" t="b">
        <v>0</v>
      </c>
      <c r="R15" s="70" t="b">
        <v>0</v>
      </c>
      <c r="S15" s="70" t="b">
        <v>0</v>
      </c>
      <c r="T15" s="70" t="b">
        <v>0</v>
      </c>
      <c r="U15" s="70" t="b">
        <v>0</v>
      </c>
      <c r="V15" s="70" t="b">
        <v>0</v>
      </c>
      <c r="W15" s="70" t="b">
        <v>0</v>
      </c>
    </row>
    <row r="16" spans="1:12" ht="24" customHeight="1">
      <c r="A16" s="604"/>
      <c r="B16" s="596"/>
      <c r="C16" s="592"/>
      <c r="D16" s="593"/>
      <c r="E16" s="593"/>
      <c r="F16" s="593"/>
      <c r="G16" s="594"/>
      <c r="H16" s="600"/>
      <c r="I16" s="601"/>
      <c r="J16" s="601"/>
      <c r="K16" s="601"/>
      <c r="L16" s="602"/>
    </row>
    <row r="17" spans="1:23" ht="42" customHeight="1">
      <c r="A17" s="603"/>
      <c r="B17" s="595"/>
      <c r="C17" s="592"/>
      <c r="D17" s="593"/>
      <c r="E17" s="593"/>
      <c r="F17" s="593"/>
      <c r="G17" s="594"/>
      <c r="H17" s="597"/>
      <c r="I17" s="598"/>
      <c r="J17" s="598"/>
      <c r="K17" s="598"/>
      <c r="L17" s="599"/>
      <c r="O17" s="16" t="s">
        <v>343</v>
      </c>
      <c r="P17" s="70" t="b">
        <v>0</v>
      </c>
      <c r="Q17" s="70" t="b">
        <v>0</v>
      </c>
      <c r="R17" s="70" t="b">
        <v>0</v>
      </c>
      <c r="S17" s="70" t="b">
        <v>0</v>
      </c>
      <c r="T17" s="70" t="b">
        <v>0</v>
      </c>
      <c r="U17" s="70" t="b">
        <v>0</v>
      </c>
      <c r="V17" s="70" t="b">
        <v>0</v>
      </c>
      <c r="W17" s="70" t="b">
        <v>0</v>
      </c>
    </row>
    <row r="18" spans="1:12" ht="24" customHeight="1">
      <c r="A18" s="604"/>
      <c r="B18" s="596"/>
      <c r="C18" s="592"/>
      <c r="D18" s="593"/>
      <c r="E18" s="593"/>
      <c r="F18" s="593"/>
      <c r="G18" s="594"/>
      <c r="H18" s="600"/>
      <c r="I18" s="601"/>
      <c r="J18" s="601"/>
      <c r="K18" s="601"/>
      <c r="L18" s="602"/>
    </row>
    <row r="19" spans="1:23" ht="42" customHeight="1">
      <c r="A19" s="603"/>
      <c r="B19" s="595"/>
      <c r="C19" s="592"/>
      <c r="D19" s="593"/>
      <c r="E19" s="593"/>
      <c r="F19" s="593"/>
      <c r="G19" s="594"/>
      <c r="H19" s="597"/>
      <c r="I19" s="598"/>
      <c r="J19" s="598"/>
      <c r="K19" s="598"/>
      <c r="L19" s="599"/>
      <c r="O19" s="16" t="s">
        <v>338</v>
      </c>
      <c r="P19" s="70" t="b">
        <v>0</v>
      </c>
      <c r="Q19" s="70" t="b">
        <v>0</v>
      </c>
      <c r="R19" s="70" t="b">
        <v>0</v>
      </c>
      <c r="S19" s="70" t="b">
        <v>0</v>
      </c>
      <c r="T19" s="70" t="b">
        <v>0</v>
      </c>
      <c r="U19" s="70" t="b">
        <v>0</v>
      </c>
      <c r="V19" s="70" t="b">
        <v>0</v>
      </c>
      <c r="W19" s="70" t="b">
        <v>0</v>
      </c>
    </row>
    <row r="20" spans="1:12" ht="24" customHeight="1">
      <c r="A20" s="604"/>
      <c r="B20" s="596"/>
      <c r="C20" s="592"/>
      <c r="D20" s="593"/>
      <c r="E20" s="593"/>
      <c r="F20" s="593"/>
      <c r="G20" s="594"/>
      <c r="H20" s="600"/>
      <c r="I20" s="601"/>
      <c r="J20" s="601"/>
      <c r="K20" s="601"/>
      <c r="L20" s="602"/>
    </row>
    <row r="21" spans="1:23" ht="42" customHeight="1">
      <c r="A21" s="603"/>
      <c r="B21" s="595"/>
      <c r="C21" s="592"/>
      <c r="D21" s="593"/>
      <c r="E21" s="593"/>
      <c r="F21" s="593"/>
      <c r="G21" s="594"/>
      <c r="H21" s="597"/>
      <c r="I21" s="598"/>
      <c r="J21" s="598"/>
      <c r="K21" s="598"/>
      <c r="L21" s="599"/>
      <c r="O21" s="16" t="s">
        <v>344</v>
      </c>
      <c r="P21" s="70" t="b">
        <v>0</v>
      </c>
      <c r="Q21" s="70" t="b">
        <v>0</v>
      </c>
      <c r="R21" s="70" t="b">
        <v>0</v>
      </c>
      <c r="S21" s="70" t="b">
        <v>0</v>
      </c>
      <c r="T21" s="70" t="b">
        <v>0</v>
      </c>
      <c r="U21" s="70" t="b">
        <v>0</v>
      </c>
      <c r="V21" s="70" t="b">
        <v>0</v>
      </c>
      <c r="W21" s="70" t="b">
        <v>0</v>
      </c>
    </row>
    <row r="22" spans="1:12" ht="24" customHeight="1">
      <c r="A22" s="604"/>
      <c r="B22" s="596"/>
      <c r="C22" s="592"/>
      <c r="D22" s="593"/>
      <c r="E22" s="593"/>
      <c r="F22" s="593"/>
      <c r="G22" s="594"/>
      <c r="H22" s="600"/>
      <c r="I22" s="601"/>
      <c r="J22" s="601"/>
      <c r="K22" s="601"/>
      <c r="L22" s="602"/>
    </row>
    <row r="23" spans="1:23" ht="42" customHeight="1">
      <c r="A23" s="603"/>
      <c r="B23" s="595"/>
      <c r="C23" s="592"/>
      <c r="D23" s="593"/>
      <c r="E23" s="593"/>
      <c r="F23" s="593"/>
      <c r="G23" s="594"/>
      <c r="H23" s="597"/>
      <c r="I23" s="598"/>
      <c r="J23" s="598"/>
      <c r="K23" s="598"/>
      <c r="L23" s="599"/>
      <c r="O23" s="16" t="s">
        <v>345</v>
      </c>
      <c r="P23" s="70" t="b">
        <v>0</v>
      </c>
      <c r="Q23" s="70" t="b">
        <v>0</v>
      </c>
      <c r="R23" s="70" t="b">
        <v>0</v>
      </c>
      <c r="S23" s="70" t="b">
        <v>0</v>
      </c>
      <c r="T23" s="70" t="b">
        <v>0</v>
      </c>
      <c r="U23" s="70" t="b">
        <v>0</v>
      </c>
      <c r="V23" s="70" t="b">
        <v>0</v>
      </c>
      <c r="W23" s="70" t="b">
        <v>0</v>
      </c>
    </row>
    <row r="24" spans="1:12" ht="24" customHeight="1">
      <c r="A24" s="604"/>
      <c r="B24" s="596"/>
      <c r="C24" s="592"/>
      <c r="D24" s="593"/>
      <c r="E24" s="593"/>
      <c r="F24" s="593"/>
      <c r="G24" s="594"/>
      <c r="H24" s="600"/>
      <c r="I24" s="601"/>
      <c r="J24" s="601"/>
      <c r="K24" s="601"/>
      <c r="L24" s="602"/>
    </row>
    <row r="25" spans="1:23" ht="42" customHeight="1">
      <c r="A25" s="603"/>
      <c r="B25" s="595"/>
      <c r="C25" s="592"/>
      <c r="D25" s="593"/>
      <c r="E25" s="593"/>
      <c r="F25" s="593"/>
      <c r="G25" s="594"/>
      <c r="H25" s="597"/>
      <c r="I25" s="598"/>
      <c r="J25" s="598"/>
      <c r="K25" s="598"/>
      <c r="L25" s="599"/>
      <c r="O25" s="16" t="s">
        <v>329</v>
      </c>
      <c r="P25" s="70" t="b">
        <v>0</v>
      </c>
      <c r="Q25" s="70" t="b">
        <v>0</v>
      </c>
      <c r="R25" s="70" t="b">
        <v>0</v>
      </c>
      <c r="S25" s="70" t="b">
        <v>0</v>
      </c>
      <c r="T25" s="70" t="b">
        <v>0</v>
      </c>
      <c r="U25" s="70" t="b">
        <v>0</v>
      </c>
      <c r="V25" s="70" t="b">
        <v>0</v>
      </c>
      <c r="W25" s="70" t="b">
        <v>0</v>
      </c>
    </row>
    <row r="26" spans="1:12" ht="24" customHeight="1">
      <c r="A26" s="604"/>
      <c r="B26" s="596"/>
      <c r="C26" s="592"/>
      <c r="D26" s="593"/>
      <c r="E26" s="593"/>
      <c r="F26" s="593"/>
      <c r="G26" s="594"/>
      <c r="H26" s="600"/>
      <c r="I26" s="601"/>
      <c r="J26" s="601"/>
      <c r="K26" s="601"/>
      <c r="L26" s="602"/>
    </row>
    <row r="27" spans="1:23" ht="42" customHeight="1">
      <c r="A27" s="603"/>
      <c r="B27" s="595"/>
      <c r="C27" s="592"/>
      <c r="D27" s="593"/>
      <c r="E27" s="593"/>
      <c r="F27" s="593"/>
      <c r="G27" s="594"/>
      <c r="H27" s="597"/>
      <c r="I27" s="598"/>
      <c r="J27" s="598"/>
      <c r="K27" s="598"/>
      <c r="L27" s="599"/>
      <c r="O27" s="16" t="s">
        <v>346</v>
      </c>
      <c r="P27" s="70" t="b">
        <v>0</v>
      </c>
      <c r="Q27" s="70" t="b">
        <v>0</v>
      </c>
      <c r="R27" s="70" t="b">
        <v>0</v>
      </c>
      <c r="S27" s="70" t="b">
        <v>0</v>
      </c>
      <c r="T27" s="70" t="b">
        <v>0</v>
      </c>
      <c r="U27" s="70" t="b">
        <v>0</v>
      </c>
      <c r="V27" s="70" t="b">
        <v>0</v>
      </c>
      <c r="W27" s="70" t="b">
        <v>0</v>
      </c>
    </row>
    <row r="28" spans="1:12" ht="24" customHeight="1">
      <c r="A28" s="604"/>
      <c r="B28" s="596"/>
      <c r="C28" s="592"/>
      <c r="D28" s="593"/>
      <c r="E28" s="593"/>
      <c r="F28" s="593"/>
      <c r="G28" s="594"/>
      <c r="H28" s="600"/>
      <c r="I28" s="601"/>
      <c r="J28" s="601"/>
      <c r="K28" s="601"/>
      <c r="L28" s="602"/>
    </row>
    <row r="29" spans="1:23" ht="42" customHeight="1">
      <c r="A29" s="603"/>
      <c r="B29" s="595"/>
      <c r="C29" s="592"/>
      <c r="D29" s="593"/>
      <c r="E29" s="593"/>
      <c r="F29" s="593"/>
      <c r="G29" s="594"/>
      <c r="H29" s="597"/>
      <c r="I29" s="598"/>
      <c r="J29" s="598"/>
      <c r="K29" s="598"/>
      <c r="L29" s="599"/>
      <c r="O29" s="16" t="s">
        <v>347</v>
      </c>
      <c r="P29" s="70" t="b">
        <v>0</v>
      </c>
      <c r="Q29" s="70" t="b">
        <v>0</v>
      </c>
      <c r="R29" s="70" t="b">
        <v>0</v>
      </c>
      <c r="S29" s="70" t="b">
        <v>0</v>
      </c>
      <c r="T29" s="70" t="b">
        <v>0</v>
      </c>
      <c r="U29" s="70" t="b">
        <v>0</v>
      </c>
      <c r="V29" s="70" t="b">
        <v>0</v>
      </c>
      <c r="W29" s="70" t="b">
        <v>0</v>
      </c>
    </row>
    <row r="30" spans="1:12" ht="24" customHeight="1">
      <c r="A30" s="604"/>
      <c r="B30" s="596"/>
      <c r="C30" s="592"/>
      <c r="D30" s="593"/>
      <c r="E30" s="593"/>
      <c r="F30" s="593"/>
      <c r="G30" s="594"/>
      <c r="H30" s="600"/>
      <c r="I30" s="601"/>
      <c r="J30" s="601"/>
      <c r="K30" s="601"/>
      <c r="L30" s="602"/>
    </row>
    <row r="31" spans="1:23" ht="42" customHeight="1">
      <c r="A31" s="633"/>
      <c r="B31" s="635"/>
      <c r="C31" s="637"/>
      <c r="D31" s="638"/>
      <c r="E31" s="638"/>
      <c r="F31" s="638"/>
      <c r="G31" s="639"/>
      <c r="H31" s="640"/>
      <c r="I31" s="641"/>
      <c r="J31" s="641"/>
      <c r="K31" s="641"/>
      <c r="L31" s="642"/>
      <c r="O31" s="16" t="s">
        <v>339</v>
      </c>
      <c r="P31" s="70" t="b">
        <v>0</v>
      </c>
      <c r="Q31" s="70" t="b">
        <v>0</v>
      </c>
      <c r="R31" s="70" t="b">
        <v>0</v>
      </c>
      <c r="S31" s="70" t="b">
        <v>0</v>
      </c>
      <c r="T31" s="70" t="b">
        <v>0</v>
      </c>
      <c r="U31" s="70" t="b">
        <v>0</v>
      </c>
      <c r="V31" s="70" t="b">
        <v>0</v>
      </c>
      <c r="W31" s="70" t="b">
        <v>0</v>
      </c>
    </row>
    <row r="32" spans="1:12" ht="24" customHeight="1" thickBot="1">
      <c r="A32" s="634"/>
      <c r="B32" s="636"/>
      <c r="C32" s="646"/>
      <c r="D32" s="647"/>
      <c r="E32" s="647"/>
      <c r="F32" s="647"/>
      <c r="G32" s="648"/>
      <c r="H32" s="643"/>
      <c r="I32" s="644"/>
      <c r="J32" s="644"/>
      <c r="K32" s="644"/>
      <c r="L32" s="645"/>
    </row>
  </sheetData>
  <sheetProtection password="CC71" sheet="1" objects="1" selectLockedCells="1"/>
  <mergeCells count="72">
    <mergeCell ref="A31:A32"/>
    <mergeCell ref="B31:B32"/>
    <mergeCell ref="C31:G31"/>
    <mergeCell ref="H31:L32"/>
    <mergeCell ref="C32:G32"/>
    <mergeCell ref="A27:A28"/>
    <mergeCell ref="A29:A30"/>
    <mergeCell ref="C29:G29"/>
    <mergeCell ref="B29:B30"/>
    <mergeCell ref="H29:L30"/>
    <mergeCell ref="A1:J1"/>
    <mergeCell ref="K1:L1"/>
    <mergeCell ref="A2:G5"/>
    <mergeCell ref="B8:G8"/>
    <mergeCell ref="I2:J2"/>
    <mergeCell ref="H27:L28"/>
    <mergeCell ref="C28:G28"/>
    <mergeCell ref="K3:L3"/>
    <mergeCell ref="A6:A7"/>
    <mergeCell ref="A25:A26"/>
    <mergeCell ref="A23:A24"/>
    <mergeCell ref="H7:L7"/>
    <mergeCell ref="A9:A10"/>
    <mergeCell ref="A11:A12"/>
    <mergeCell ref="B27:B28"/>
    <mergeCell ref="C27:G27"/>
    <mergeCell ref="B9:B10"/>
    <mergeCell ref="B11:B12"/>
    <mergeCell ref="C23:G23"/>
    <mergeCell ref="C17:G17"/>
    <mergeCell ref="I3:J3"/>
    <mergeCell ref="K2:L2"/>
    <mergeCell ref="B13:B14"/>
    <mergeCell ref="B15:B16"/>
    <mergeCell ref="H8:L8"/>
    <mergeCell ref="C16:G16"/>
    <mergeCell ref="H9:L10"/>
    <mergeCell ref="H11:L12"/>
    <mergeCell ref="C15:G15"/>
    <mergeCell ref="C12:G12"/>
    <mergeCell ref="H25:L26"/>
    <mergeCell ref="H23:L24"/>
    <mergeCell ref="C18:G18"/>
    <mergeCell ref="C19:G19"/>
    <mergeCell ref="C30:G30"/>
    <mergeCell ref="C25:G25"/>
    <mergeCell ref="A13:A14"/>
    <mergeCell ref="A15:A16"/>
    <mergeCell ref="A17:A18"/>
    <mergeCell ref="A19:A20"/>
    <mergeCell ref="A21:A22"/>
    <mergeCell ref="C26:G26"/>
    <mergeCell ref="C22:G22"/>
    <mergeCell ref="C20:G20"/>
    <mergeCell ref="B19:B20"/>
    <mergeCell ref="B25:B26"/>
    <mergeCell ref="H13:L14"/>
    <mergeCell ref="H15:L16"/>
    <mergeCell ref="H17:L18"/>
    <mergeCell ref="H19:L20"/>
    <mergeCell ref="H21:L22"/>
    <mergeCell ref="C13:G13"/>
    <mergeCell ref="C14:G14"/>
    <mergeCell ref="C21:G21"/>
    <mergeCell ref="B6:G7"/>
    <mergeCell ref="C9:G9"/>
    <mergeCell ref="C10:G10"/>
    <mergeCell ref="C11:G11"/>
    <mergeCell ref="B17:B18"/>
    <mergeCell ref="B23:B24"/>
    <mergeCell ref="B21:B22"/>
    <mergeCell ref="C24:G24"/>
  </mergeCells>
  <printOptions/>
  <pageMargins left="0.31496062992125984" right="0.31496062992125984" top="0.7480314960629921" bottom="0.7480314960629921" header="0.31496062992125984" footer="0.31496062992125984"/>
  <pageSetup horizontalDpi="1200" verticalDpi="1200" orientation="portrait" paperSize="9" scale="79" r:id="rId3"/>
  <headerFooter>
    <oddHeader>&amp;L&amp;"Frutiger Light,Light 粗體"&amp;14Executive Summary of Energy Audit Report for Energy Audit Code (EAC)
(Please refer to Section 8, Code of Practice for Building Energy Audit)&amp;R&amp;"Frutiger Light,Light 粗體"&amp;14Form EE-EAes</oddHeader>
    <oddFooter>&amp;L&amp;"Frutiger Light,標準"EMSD/EAC2021&amp;C&amp;"Frutiger Light,標準"Page &amp;P of &amp;N&amp;R&amp;"Frutiger Light,標準"EE-EAes2021(V.0)</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CHOW Kwok wai</dc:creator>
  <cp:keywords/>
  <dc:description/>
  <cp:lastModifiedBy>Mr WU Man Fai, Jacob 胡文輝</cp:lastModifiedBy>
  <cp:lastPrinted>2022-07-27T11:25:52Z</cp:lastPrinted>
  <dcterms:created xsi:type="dcterms:W3CDTF">2013-02-21T02:43:48Z</dcterms:created>
  <dcterms:modified xsi:type="dcterms:W3CDTF">2023-06-21T08:58:00Z</dcterms:modified>
  <cp:category/>
  <cp:version/>
  <cp:contentType/>
  <cp:contentStatus/>
</cp:coreProperties>
</file>